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915"/>
  <workbookPr date1904="1" showInkAnnotation="0" autoCompressPictures="0"/>
  <bookViews>
    <workbookView xWindow="160" yWindow="60" windowWidth="23600" windowHeight="16420" tabRatio="384"/>
  </bookViews>
  <sheets>
    <sheet name="McGuire104Ctries1990Data.xlsx"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K115" i="1" l="1"/>
  <c r="K114" i="1"/>
  <c r="K113" i="1"/>
  <c r="IB115" i="1"/>
  <c r="HY115" i="1"/>
  <c r="HX115" i="1"/>
  <c r="HW115" i="1"/>
  <c r="HV115" i="1"/>
  <c r="HU115" i="1"/>
  <c r="HT115" i="1"/>
  <c r="HS115" i="1"/>
  <c r="HR115" i="1"/>
  <c r="HQ115" i="1"/>
  <c r="HP115" i="1"/>
  <c r="HO115" i="1"/>
  <c r="HN115" i="1"/>
  <c r="HM115" i="1"/>
  <c r="HL115" i="1"/>
  <c r="HK115" i="1"/>
  <c r="HJ115" i="1"/>
  <c r="HI115" i="1"/>
  <c r="HH115" i="1"/>
  <c r="HG115" i="1"/>
  <c r="HF115" i="1"/>
  <c r="HE115" i="1"/>
  <c r="HD115" i="1"/>
  <c r="HC115" i="1"/>
  <c r="HB115" i="1"/>
  <c r="HA115" i="1"/>
  <c r="GZ115" i="1"/>
  <c r="GY115" i="1"/>
  <c r="GX115" i="1"/>
  <c r="GW115" i="1"/>
  <c r="GV115" i="1"/>
  <c r="GU115" i="1"/>
  <c r="GT115" i="1"/>
  <c r="GS115" i="1"/>
  <c r="GR115" i="1"/>
  <c r="GQ115" i="1"/>
  <c r="GP115" i="1"/>
  <c r="GO115" i="1"/>
  <c r="GN115" i="1"/>
  <c r="GM115" i="1"/>
  <c r="GL115" i="1"/>
  <c r="GK115" i="1"/>
  <c r="GJ115" i="1"/>
  <c r="GI115" i="1"/>
  <c r="GH115" i="1"/>
  <c r="GG115" i="1"/>
  <c r="GF115" i="1"/>
  <c r="GE115" i="1"/>
  <c r="GD115" i="1"/>
  <c r="GC115" i="1"/>
  <c r="GB115" i="1"/>
  <c r="GA115" i="1"/>
  <c r="FZ115" i="1"/>
  <c r="FY115" i="1"/>
  <c r="FX115" i="1"/>
  <c r="FW115" i="1"/>
  <c r="FV115" i="1"/>
  <c r="FU115" i="1"/>
  <c r="FT115" i="1"/>
  <c r="FS115" i="1"/>
  <c r="FR115" i="1"/>
  <c r="FQ115" i="1"/>
  <c r="FP115" i="1"/>
  <c r="FO115" i="1"/>
  <c r="FN115" i="1"/>
  <c r="FM115" i="1"/>
  <c r="FL115" i="1"/>
  <c r="FK115" i="1"/>
  <c r="FJ115" i="1"/>
  <c r="FI115" i="1"/>
  <c r="FH115" i="1"/>
  <c r="FG115" i="1"/>
  <c r="FF115" i="1"/>
  <c r="FE115" i="1"/>
  <c r="FD115" i="1"/>
  <c r="FC115" i="1"/>
  <c r="FB115" i="1"/>
  <c r="FA115" i="1"/>
  <c r="EZ115" i="1"/>
  <c r="EY115" i="1"/>
  <c r="EX115" i="1"/>
  <c r="EW9" i="1"/>
  <c r="EW11" i="1"/>
  <c r="EW13" i="1"/>
  <c r="EW14" i="1"/>
  <c r="EW16" i="1"/>
  <c r="EW17" i="1"/>
  <c r="EW18" i="1"/>
  <c r="EW19" i="1"/>
  <c r="EW22" i="1"/>
  <c r="EW23" i="1"/>
  <c r="EW24" i="1"/>
  <c r="EW25" i="1"/>
  <c r="EW26" i="1"/>
  <c r="EW27" i="1"/>
  <c r="EW28" i="1"/>
  <c r="EW30" i="1"/>
  <c r="EW31" i="1"/>
  <c r="EW32" i="1"/>
  <c r="EW33" i="1"/>
  <c r="EW34" i="1"/>
  <c r="EW35" i="1"/>
  <c r="EW36" i="1"/>
  <c r="EW37" i="1"/>
  <c r="EW41" i="1"/>
  <c r="EW42" i="1"/>
  <c r="EW43" i="1"/>
  <c r="EW44" i="1"/>
  <c r="EW45" i="1"/>
  <c r="EW46" i="1"/>
  <c r="EW47" i="1"/>
  <c r="EW49" i="1"/>
  <c r="EW50" i="1"/>
  <c r="EW51" i="1"/>
  <c r="EW52" i="1"/>
  <c r="EW53" i="1"/>
  <c r="EW54" i="1"/>
  <c r="EW55" i="1"/>
  <c r="EW56" i="1"/>
  <c r="EW57" i="1"/>
  <c r="EW58" i="1"/>
  <c r="EW59" i="1"/>
  <c r="EW61" i="1"/>
  <c r="EW64" i="1"/>
  <c r="EW65" i="1"/>
  <c r="EW66" i="1"/>
  <c r="EW67" i="1"/>
  <c r="EW68" i="1"/>
  <c r="EW69" i="1"/>
  <c r="EW70" i="1"/>
  <c r="EW71" i="1"/>
  <c r="EW72" i="1"/>
  <c r="EW73" i="1"/>
  <c r="EW74" i="1"/>
  <c r="EW75" i="1"/>
  <c r="EW76" i="1"/>
  <c r="EW77" i="1"/>
  <c r="EW78" i="1"/>
  <c r="EW79" i="1"/>
  <c r="EW80" i="1"/>
  <c r="EW81" i="1"/>
  <c r="EW82" i="1"/>
  <c r="EW83" i="1"/>
  <c r="EW84" i="1"/>
  <c r="EW85" i="1"/>
  <c r="EW86" i="1"/>
  <c r="EW87" i="1"/>
  <c r="EW88" i="1"/>
  <c r="EW89" i="1"/>
  <c r="EW90" i="1"/>
  <c r="EW91" i="1"/>
  <c r="EW93" i="1"/>
  <c r="EW94" i="1"/>
  <c r="EW95" i="1"/>
  <c r="EW97" i="1"/>
  <c r="EW98" i="1"/>
  <c r="EW99" i="1"/>
  <c r="EW100" i="1"/>
  <c r="EW101" i="1"/>
  <c r="EW102" i="1"/>
  <c r="EW103" i="1"/>
  <c r="EW104" i="1"/>
  <c r="EW105" i="1"/>
  <c r="EW106" i="1"/>
  <c r="EW107" i="1"/>
  <c r="EW110" i="1"/>
  <c r="EW111" i="1"/>
  <c r="EW115" i="1"/>
  <c r="EV115" i="1"/>
  <c r="EU115" i="1"/>
  <c r="ET115" i="1"/>
  <c r="ES115" i="1"/>
  <c r="ER115" i="1"/>
  <c r="EQ115" i="1"/>
  <c r="EP115" i="1"/>
  <c r="EO9" i="1"/>
  <c r="EO11" i="1"/>
  <c r="EO13" i="1"/>
  <c r="EO14" i="1"/>
  <c r="EO16" i="1"/>
  <c r="EO17" i="1"/>
  <c r="EO18" i="1"/>
  <c r="EO19" i="1"/>
  <c r="EO21" i="1"/>
  <c r="EO22" i="1"/>
  <c r="EO23" i="1"/>
  <c r="EO24" i="1"/>
  <c r="EO25" i="1"/>
  <c r="EO26" i="1"/>
  <c r="EO27" i="1"/>
  <c r="EO28" i="1"/>
  <c r="EO30" i="1"/>
  <c r="EO31" i="1"/>
  <c r="EO32" i="1"/>
  <c r="EO33" i="1"/>
  <c r="EO34" i="1"/>
  <c r="EO35" i="1"/>
  <c r="EO36" i="1"/>
  <c r="EO37" i="1"/>
  <c r="EO41" i="1"/>
  <c r="EO42" i="1"/>
  <c r="EO43" i="1"/>
  <c r="EO44" i="1"/>
  <c r="EO45" i="1"/>
  <c r="EO46" i="1"/>
  <c r="EO47" i="1"/>
  <c r="EO49" i="1"/>
  <c r="EO50" i="1"/>
  <c r="EO51" i="1"/>
  <c r="EO52" i="1"/>
  <c r="EO53" i="1"/>
  <c r="EO54" i="1"/>
  <c r="EO55" i="1"/>
  <c r="EO56" i="1"/>
  <c r="EO57" i="1"/>
  <c r="EO58" i="1"/>
  <c r="EO59" i="1"/>
  <c r="EO60" i="1"/>
  <c r="EO61" i="1"/>
  <c r="EO64" i="1"/>
  <c r="EO65" i="1"/>
  <c r="EO66" i="1"/>
  <c r="EO67" i="1"/>
  <c r="EO68" i="1"/>
  <c r="EO69" i="1"/>
  <c r="EO70" i="1"/>
  <c r="EO71" i="1"/>
  <c r="EO72" i="1"/>
  <c r="EO73" i="1"/>
  <c r="EO74" i="1"/>
  <c r="EO75" i="1"/>
  <c r="EO76" i="1"/>
  <c r="EO77" i="1"/>
  <c r="EO78" i="1"/>
  <c r="EO79" i="1"/>
  <c r="EO80" i="1"/>
  <c r="EO81" i="1"/>
  <c r="EO82" i="1"/>
  <c r="EO83" i="1"/>
  <c r="EO84" i="1"/>
  <c r="EO85" i="1"/>
  <c r="EO86" i="1"/>
  <c r="EO87" i="1"/>
  <c r="EO88" i="1"/>
  <c r="EO89" i="1"/>
  <c r="EO90" i="1"/>
  <c r="EO91" i="1"/>
  <c r="EO93" i="1"/>
  <c r="EO94" i="1"/>
  <c r="EO95" i="1"/>
  <c r="EO97" i="1"/>
  <c r="EO98" i="1"/>
  <c r="EO99" i="1"/>
  <c r="EO100" i="1"/>
  <c r="EO101" i="1"/>
  <c r="EO102" i="1"/>
  <c r="EO103" i="1"/>
  <c r="EO104" i="1"/>
  <c r="EO105" i="1"/>
  <c r="EO106" i="1"/>
  <c r="EO107" i="1"/>
  <c r="EO110" i="1"/>
  <c r="EO111" i="1"/>
  <c r="EO115" i="1"/>
  <c r="EN115" i="1"/>
  <c r="EM115" i="1"/>
  <c r="EL115" i="1"/>
  <c r="EK115" i="1"/>
  <c r="EJ115" i="1"/>
  <c r="EI115" i="1"/>
  <c r="EH115" i="1"/>
  <c r="EG9" i="1"/>
  <c r="EG11" i="1"/>
  <c r="EG13" i="1"/>
  <c r="EG14" i="1"/>
  <c r="EG16" i="1"/>
  <c r="EG17" i="1"/>
  <c r="EG18" i="1"/>
  <c r="EG19" i="1"/>
  <c r="EG21" i="1"/>
  <c r="EG22" i="1"/>
  <c r="EG23" i="1"/>
  <c r="EG24" i="1"/>
  <c r="EG25" i="1"/>
  <c r="EG26" i="1"/>
  <c r="EG27" i="1"/>
  <c r="EG28" i="1"/>
  <c r="EG30" i="1"/>
  <c r="EG31" i="1"/>
  <c r="EG32" i="1"/>
  <c r="EG33" i="1"/>
  <c r="EG34" i="1"/>
  <c r="EG35" i="1"/>
  <c r="EG36" i="1"/>
  <c r="EG37" i="1"/>
  <c r="EG41" i="1"/>
  <c r="EG42" i="1"/>
  <c r="EG43" i="1"/>
  <c r="EG44" i="1"/>
  <c r="EG45" i="1"/>
  <c r="EG46" i="1"/>
  <c r="EG47" i="1"/>
  <c r="EG49" i="1"/>
  <c r="EG50" i="1"/>
  <c r="EG51" i="1"/>
  <c r="EG52" i="1"/>
  <c r="EG53" i="1"/>
  <c r="EG54" i="1"/>
  <c r="EG55" i="1"/>
  <c r="EG56" i="1"/>
  <c r="EG57" i="1"/>
  <c r="EG58" i="1"/>
  <c r="EG59" i="1"/>
  <c r="EG60" i="1"/>
  <c r="EG61" i="1"/>
  <c r="EG64" i="1"/>
  <c r="EG65" i="1"/>
  <c r="EG66" i="1"/>
  <c r="EG67" i="1"/>
  <c r="EG68" i="1"/>
  <c r="EG69" i="1"/>
  <c r="EG70" i="1"/>
  <c r="EG71" i="1"/>
  <c r="EG72" i="1"/>
  <c r="EG73" i="1"/>
  <c r="EG74" i="1"/>
  <c r="EG75" i="1"/>
  <c r="EG76" i="1"/>
  <c r="EG77" i="1"/>
  <c r="EG78" i="1"/>
  <c r="EG79" i="1"/>
  <c r="EG80" i="1"/>
  <c r="EG81" i="1"/>
  <c r="EG82" i="1"/>
  <c r="EG83" i="1"/>
  <c r="EG84" i="1"/>
  <c r="EG85" i="1"/>
  <c r="EG86" i="1"/>
  <c r="EG87" i="1"/>
  <c r="EG88" i="1"/>
  <c r="EG89" i="1"/>
  <c r="EG90" i="1"/>
  <c r="EG91" i="1"/>
  <c r="EG93" i="1"/>
  <c r="EG94" i="1"/>
  <c r="EG95" i="1"/>
  <c r="EG97" i="1"/>
  <c r="EG98" i="1"/>
  <c r="EG99" i="1"/>
  <c r="EG100" i="1"/>
  <c r="EG101" i="1"/>
  <c r="EG102" i="1"/>
  <c r="EG103" i="1"/>
  <c r="EG104" i="1"/>
  <c r="EG105" i="1"/>
  <c r="EG106" i="1"/>
  <c r="EG107" i="1"/>
  <c r="EG110" i="1"/>
  <c r="EG111" i="1"/>
  <c r="EG115" i="1"/>
  <c r="EF115" i="1"/>
  <c r="EE115" i="1"/>
  <c r="ED115" i="1"/>
  <c r="EC115" i="1"/>
  <c r="EB115" i="1"/>
  <c r="EA115" i="1"/>
  <c r="DZ115" i="1"/>
  <c r="DY9" i="1"/>
  <c r="DY11" i="1"/>
  <c r="DY13" i="1"/>
  <c r="DY14" i="1"/>
  <c r="DY16" i="1"/>
  <c r="DY17" i="1"/>
  <c r="DY18" i="1"/>
  <c r="DY19" i="1"/>
  <c r="DY21" i="1"/>
  <c r="DY22" i="1"/>
  <c r="DY23" i="1"/>
  <c r="DY24" i="1"/>
  <c r="DY25" i="1"/>
  <c r="DY26" i="1"/>
  <c r="DY27" i="1"/>
  <c r="DY28" i="1"/>
  <c r="DY30" i="1"/>
  <c r="DY31" i="1"/>
  <c r="DY32" i="1"/>
  <c r="DY33" i="1"/>
  <c r="DY34" i="1"/>
  <c r="DY35" i="1"/>
  <c r="DY36" i="1"/>
  <c r="DY37" i="1"/>
  <c r="DY41" i="1"/>
  <c r="DY42" i="1"/>
  <c r="DY43" i="1"/>
  <c r="DY44" i="1"/>
  <c r="DY45" i="1"/>
  <c r="DY46" i="1"/>
  <c r="DY47" i="1"/>
  <c r="DY49" i="1"/>
  <c r="DY50" i="1"/>
  <c r="DY51" i="1"/>
  <c r="DY52" i="1"/>
  <c r="DY53" i="1"/>
  <c r="DY54" i="1"/>
  <c r="DY55" i="1"/>
  <c r="DY56" i="1"/>
  <c r="DY57" i="1"/>
  <c r="DY58" i="1"/>
  <c r="DY59" i="1"/>
  <c r="DY60" i="1"/>
  <c r="DY61" i="1"/>
  <c r="DY64" i="1"/>
  <c r="DY65" i="1"/>
  <c r="DY66" i="1"/>
  <c r="DY67" i="1"/>
  <c r="DY68" i="1"/>
  <c r="DY69" i="1"/>
  <c r="DY70" i="1"/>
  <c r="DY71" i="1"/>
  <c r="DY72" i="1"/>
  <c r="DY73" i="1"/>
  <c r="DY74" i="1"/>
  <c r="DY75" i="1"/>
  <c r="DY76" i="1"/>
  <c r="DY77" i="1"/>
  <c r="DY78" i="1"/>
  <c r="DY79" i="1"/>
  <c r="DY80" i="1"/>
  <c r="DY81" i="1"/>
  <c r="DY82" i="1"/>
  <c r="DY83" i="1"/>
  <c r="DY84" i="1"/>
  <c r="DY85" i="1"/>
  <c r="DY86" i="1"/>
  <c r="DY87" i="1"/>
  <c r="DY88" i="1"/>
  <c r="DY89" i="1"/>
  <c r="DY90" i="1"/>
  <c r="DY91" i="1"/>
  <c r="DY93" i="1"/>
  <c r="DY94" i="1"/>
  <c r="DY95" i="1"/>
  <c r="DY97" i="1"/>
  <c r="DY98" i="1"/>
  <c r="DY99" i="1"/>
  <c r="DY100" i="1"/>
  <c r="DY101" i="1"/>
  <c r="DY102" i="1"/>
  <c r="DY103" i="1"/>
  <c r="DY104" i="1"/>
  <c r="DY105" i="1"/>
  <c r="DY106" i="1"/>
  <c r="DY107" i="1"/>
  <c r="DY110" i="1"/>
  <c r="DY111" i="1"/>
  <c r="DY115" i="1"/>
  <c r="DX83" i="1"/>
  <c r="DX115" i="1"/>
  <c r="DW83" i="1"/>
  <c r="DW115" i="1"/>
  <c r="DV115" i="1"/>
  <c r="DU115" i="1"/>
  <c r="DT115" i="1"/>
  <c r="DS115" i="1"/>
  <c r="DR9" i="1"/>
  <c r="DR11" i="1"/>
  <c r="DR13" i="1"/>
  <c r="DR16" i="1"/>
  <c r="DR17" i="1"/>
  <c r="DR18" i="1"/>
  <c r="DR19" i="1"/>
  <c r="DR22" i="1"/>
  <c r="DR23" i="1"/>
  <c r="DR24" i="1"/>
  <c r="DR25" i="1"/>
  <c r="DR26" i="1"/>
  <c r="DR27" i="1"/>
  <c r="DR28" i="1"/>
  <c r="DR30" i="1"/>
  <c r="DR31" i="1"/>
  <c r="DR32" i="1"/>
  <c r="DR33" i="1"/>
  <c r="DR34" i="1"/>
  <c r="DR35" i="1"/>
  <c r="DR36" i="1"/>
  <c r="DR37" i="1"/>
  <c r="DR41" i="1"/>
  <c r="DR42" i="1"/>
  <c r="DR43" i="1"/>
  <c r="DR44" i="1"/>
  <c r="DR45" i="1"/>
  <c r="DR46" i="1"/>
  <c r="DR47" i="1"/>
  <c r="DR49" i="1"/>
  <c r="DR50" i="1"/>
  <c r="DR51" i="1"/>
  <c r="DR52" i="1"/>
  <c r="DR53" i="1"/>
  <c r="DR54" i="1"/>
  <c r="DR55" i="1"/>
  <c r="DR56" i="1"/>
  <c r="DR57" i="1"/>
  <c r="DR59" i="1"/>
  <c r="DR61" i="1"/>
  <c r="DR64" i="1"/>
  <c r="DR65" i="1"/>
  <c r="DR66" i="1"/>
  <c r="DR67" i="1"/>
  <c r="DR68" i="1"/>
  <c r="DR69" i="1"/>
  <c r="DR70" i="1"/>
  <c r="DR71" i="1"/>
  <c r="DR72" i="1"/>
  <c r="DR73" i="1"/>
  <c r="DR74" i="1"/>
  <c r="DR75" i="1"/>
  <c r="DR76" i="1"/>
  <c r="DR77" i="1"/>
  <c r="DR78" i="1"/>
  <c r="DR79" i="1"/>
  <c r="DR80" i="1"/>
  <c r="DR81" i="1"/>
  <c r="DR82" i="1"/>
  <c r="DR84" i="1"/>
  <c r="DR85" i="1"/>
  <c r="DR86" i="1"/>
  <c r="DR87" i="1"/>
  <c r="DR88" i="1"/>
  <c r="DR89" i="1"/>
  <c r="DR90" i="1"/>
  <c r="DR91" i="1"/>
  <c r="DR93" i="1"/>
  <c r="DR94" i="1"/>
  <c r="DR95" i="1"/>
  <c r="DR97" i="1"/>
  <c r="DR98" i="1"/>
  <c r="DR99" i="1"/>
  <c r="DR100" i="1"/>
  <c r="DR101" i="1"/>
  <c r="DR102" i="1"/>
  <c r="DR103" i="1"/>
  <c r="DR104" i="1"/>
  <c r="DR105" i="1"/>
  <c r="DR106" i="1"/>
  <c r="DR107" i="1"/>
  <c r="DR108" i="1"/>
  <c r="DR110" i="1"/>
  <c r="DR111" i="1"/>
  <c r="DR115" i="1"/>
  <c r="DQ115" i="1"/>
  <c r="DP115" i="1"/>
  <c r="DO115" i="1"/>
  <c r="DN115" i="1"/>
  <c r="DM115" i="1"/>
  <c r="DL115" i="1"/>
  <c r="DK115" i="1"/>
  <c r="DJ115" i="1"/>
  <c r="DI115" i="1"/>
  <c r="DH115" i="1"/>
  <c r="DG9" i="1"/>
  <c r="DG11" i="1"/>
  <c r="DG13" i="1"/>
  <c r="DG14" i="1"/>
  <c r="DG16" i="1"/>
  <c r="DG17" i="1"/>
  <c r="DG18" i="1"/>
  <c r="DG19" i="1"/>
  <c r="DG21" i="1"/>
  <c r="DG22" i="1"/>
  <c r="DG23" i="1"/>
  <c r="DG24" i="1"/>
  <c r="DG25" i="1"/>
  <c r="DG26" i="1"/>
  <c r="DG27" i="1"/>
  <c r="DG30" i="1"/>
  <c r="DG31" i="1"/>
  <c r="DG33" i="1"/>
  <c r="DG34" i="1"/>
  <c r="DG35" i="1"/>
  <c r="DG36" i="1"/>
  <c r="DG37" i="1"/>
  <c r="DG41" i="1"/>
  <c r="DG42" i="1"/>
  <c r="DG43" i="1"/>
  <c r="DG44" i="1"/>
  <c r="DG45" i="1"/>
  <c r="DG46" i="1"/>
  <c r="DG47" i="1"/>
  <c r="DG49" i="1"/>
  <c r="DG50" i="1"/>
  <c r="DG51" i="1"/>
  <c r="DG52" i="1"/>
  <c r="DG53" i="1"/>
  <c r="DG54" i="1"/>
  <c r="DG55" i="1"/>
  <c r="DG57" i="1"/>
  <c r="DG58" i="1"/>
  <c r="DG59" i="1"/>
  <c r="DG60" i="1"/>
  <c r="DG61" i="1"/>
  <c r="DG64" i="1"/>
  <c r="DG65" i="1"/>
  <c r="DG66" i="1"/>
  <c r="DG67" i="1"/>
  <c r="DG68" i="1"/>
  <c r="DG69" i="1"/>
  <c r="DG70" i="1"/>
  <c r="DG71" i="1"/>
  <c r="DG72" i="1"/>
  <c r="DG73" i="1"/>
  <c r="DG74" i="1"/>
  <c r="DG75" i="1"/>
  <c r="DG76" i="1"/>
  <c r="DG77" i="1"/>
  <c r="DG78" i="1"/>
  <c r="DG79" i="1"/>
  <c r="DG80" i="1"/>
  <c r="DG81" i="1"/>
  <c r="DG82" i="1"/>
  <c r="DG83" i="1"/>
  <c r="DG84" i="1"/>
  <c r="DG85" i="1"/>
  <c r="DG86" i="1"/>
  <c r="DG87" i="1"/>
  <c r="DG88" i="1"/>
  <c r="DG89" i="1"/>
  <c r="DG90" i="1"/>
  <c r="DG91" i="1"/>
  <c r="DG94" i="1"/>
  <c r="DG95" i="1"/>
  <c r="DG97" i="1"/>
  <c r="DG98" i="1"/>
  <c r="DG99" i="1"/>
  <c r="DG100" i="1"/>
  <c r="DG101" i="1"/>
  <c r="DG102" i="1"/>
  <c r="DG103" i="1"/>
  <c r="DG104" i="1"/>
  <c r="DG105" i="1"/>
  <c r="DG107" i="1"/>
  <c r="DG108" i="1"/>
  <c r="DG109" i="1"/>
  <c r="DG110" i="1"/>
  <c r="DG111" i="1"/>
  <c r="DG115" i="1"/>
  <c r="DF115" i="1"/>
  <c r="DE115" i="1"/>
  <c r="DD115" i="1"/>
  <c r="DC9" i="1"/>
  <c r="DC13" i="1"/>
  <c r="DC14" i="1"/>
  <c r="DC16" i="1"/>
  <c r="DC17" i="1"/>
  <c r="DC18" i="1"/>
  <c r="DC19" i="1"/>
  <c r="DC22" i="1"/>
  <c r="DC23" i="1"/>
  <c r="DC25" i="1"/>
  <c r="DC26" i="1"/>
  <c r="DC27" i="1"/>
  <c r="DC28" i="1"/>
  <c r="DC30" i="1"/>
  <c r="DC31" i="1"/>
  <c r="DC33" i="1"/>
  <c r="DC34" i="1"/>
  <c r="DC35" i="1"/>
  <c r="DC36" i="1"/>
  <c r="DC37" i="1"/>
  <c r="DC41" i="1"/>
  <c r="DC42" i="1"/>
  <c r="DC43" i="1"/>
  <c r="DC44" i="1"/>
  <c r="DC45" i="1"/>
  <c r="DC46" i="1"/>
  <c r="DC47" i="1"/>
  <c r="DC48" i="1"/>
  <c r="DC49" i="1"/>
  <c r="DC50" i="1"/>
  <c r="DC51" i="1"/>
  <c r="DC52" i="1"/>
  <c r="DC53" i="1"/>
  <c r="DC54" i="1"/>
  <c r="DC55" i="1"/>
  <c r="DC57" i="1"/>
  <c r="DC58" i="1"/>
  <c r="DC59" i="1"/>
  <c r="DC60" i="1"/>
  <c r="DC61" i="1"/>
  <c r="DC62" i="1"/>
  <c r="DC64" i="1"/>
  <c r="DC65" i="1"/>
  <c r="DC66" i="1"/>
  <c r="DC67" i="1"/>
  <c r="DC68" i="1"/>
  <c r="DC69" i="1"/>
  <c r="DC70" i="1"/>
  <c r="DC71" i="1"/>
  <c r="DC72" i="1"/>
  <c r="DC73" i="1"/>
  <c r="DC74" i="1"/>
  <c r="DC75" i="1"/>
  <c r="DC76" i="1"/>
  <c r="DC77" i="1"/>
  <c r="DC78" i="1"/>
  <c r="DC79" i="1"/>
  <c r="DC80" i="1"/>
  <c r="DC81" i="1"/>
  <c r="DC82" i="1"/>
  <c r="DC83" i="1"/>
  <c r="DC84" i="1"/>
  <c r="DC85" i="1"/>
  <c r="DC86" i="1"/>
  <c r="DC87" i="1"/>
  <c r="DC88" i="1"/>
  <c r="DC89" i="1"/>
  <c r="DC90" i="1"/>
  <c r="DC91" i="1"/>
  <c r="DC94" i="1"/>
  <c r="DC95" i="1"/>
  <c r="DC97" i="1"/>
  <c r="DC98" i="1"/>
  <c r="DC99" i="1"/>
  <c r="DC100" i="1"/>
  <c r="DC101" i="1"/>
  <c r="DC102" i="1"/>
  <c r="DC103" i="1"/>
  <c r="DC104" i="1"/>
  <c r="DC105" i="1"/>
  <c r="DC106" i="1"/>
  <c r="DC107" i="1"/>
  <c r="DC108" i="1"/>
  <c r="DC109" i="1"/>
  <c r="DC110" i="1"/>
  <c r="DC111" i="1"/>
  <c r="DC115" i="1"/>
  <c r="DB115" i="1"/>
  <c r="DA115" i="1"/>
  <c r="CZ115" i="1"/>
  <c r="CY115" i="1"/>
  <c r="CX115" i="1"/>
  <c r="CW115" i="1"/>
  <c r="CV115" i="1"/>
  <c r="CU115" i="1"/>
  <c r="CT115" i="1"/>
  <c r="CS115" i="1"/>
  <c r="CR115" i="1"/>
  <c r="CQ115" i="1"/>
  <c r="CP115" i="1"/>
  <c r="CO115" i="1"/>
  <c r="CN115" i="1"/>
  <c r="CM115" i="1"/>
  <c r="CL115" i="1"/>
  <c r="CK9" i="1"/>
  <c r="CK11" i="1"/>
  <c r="CK13" i="1"/>
  <c r="CK14" i="1"/>
  <c r="CK16" i="1"/>
  <c r="CK17" i="1"/>
  <c r="CK18" i="1"/>
  <c r="CK19" i="1"/>
  <c r="CK22" i="1"/>
  <c r="CK23" i="1"/>
  <c r="CK24" i="1"/>
  <c r="CK25" i="1"/>
  <c r="CK26" i="1"/>
  <c r="CK27" i="1"/>
  <c r="CK30" i="1"/>
  <c r="CK31" i="1"/>
  <c r="CK32" i="1"/>
  <c r="CK33" i="1"/>
  <c r="CK34" i="1"/>
  <c r="CK35" i="1"/>
  <c r="CK36" i="1"/>
  <c r="CK37" i="1"/>
  <c r="CK41" i="1"/>
  <c r="CK42" i="1"/>
  <c r="CK43" i="1"/>
  <c r="CK44" i="1"/>
  <c r="CK45" i="1"/>
  <c r="CK46" i="1"/>
  <c r="CK47" i="1"/>
  <c r="CK48" i="1"/>
  <c r="CK49" i="1"/>
  <c r="CK50" i="1"/>
  <c r="CK51" i="1"/>
  <c r="CK52" i="1"/>
  <c r="CK53" i="1"/>
  <c r="CK54" i="1"/>
  <c r="CK55" i="1"/>
  <c r="CK57" i="1"/>
  <c r="CK58" i="1"/>
  <c r="CK61" i="1"/>
  <c r="CK64" i="1"/>
  <c r="CK65" i="1"/>
  <c r="CK66" i="1"/>
  <c r="CK67" i="1"/>
  <c r="CK68" i="1"/>
  <c r="CK69" i="1"/>
  <c r="CK70" i="1"/>
  <c r="CK72" i="1"/>
  <c r="CK73" i="1"/>
  <c r="CK74" i="1"/>
  <c r="CK75" i="1"/>
  <c r="CK76" i="1"/>
  <c r="CK77" i="1"/>
  <c r="CK78" i="1"/>
  <c r="CK79" i="1"/>
  <c r="CK80" i="1"/>
  <c r="CK81" i="1"/>
  <c r="CK82" i="1"/>
  <c r="CK83" i="1"/>
  <c r="CK84" i="1"/>
  <c r="CK85" i="1"/>
  <c r="CK86" i="1"/>
  <c r="CK87" i="1"/>
  <c r="CK88" i="1"/>
  <c r="CK89" i="1"/>
  <c r="CK91" i="1"/>
  <c r="CK94" i="1"/>
  <c r="CK95" i="1"/>
  <c r="CK97" i="1"/>
  <c r="CK98" i="1"/>
  <c r="CK99" i="1"/>
  <c r="CK100" i="1"/>
  <c r="CK101" i="1"/>
  <c r="CK102" i="1"/>
  <c r="CK103" i="1"/>
  <c r="CK104" i="1"/>
  <c r="CK105" i="1"/>
  <c r="CK106" i="1"/>
  <c r="CK107" i="1"/>
  <c r="CK108" i="1"/>
  <c r="CK109" i="1"/>
  <c r="CK110" i="1"/>
  <c r="CK111" i="1"/>
  <c r="CK115" i="1"/>
  <c r="CJ115" i="1"/>
  <c r="CI115" i="1"/>
  <c r="CH115" i="1"/>
  <c r="CG115" i="1"/>
  <c r="CF115" i="1"/>
  <c r="CE115" i="1"/>
  <c r="CD115" i="1"/>
  <c r="CC115" i="1"/>
  <c r="CB115" i="1"/>
  <c r="CA115" i="1"/>
  <c r="BZ11" i="1"/>
  <c r="BZ13" i="1"/>
  <c r="BZ14" i="1"/>
  <c r="BZ16" i="1"/>
  <c r="BZ17" i="1"/>
  <c r="BZ18" i="1"/>
  <c r="BZ19" i="1"/>
  <c r="BZ21" i="1"/>
  <c r="BZ22" i="1"/>
  <c r="BZ23" i="1"/>
  <c r="BZ24" i="1"/>
  <c r="BZ25" i="1"/>
  <c r="BZ26" i="1"/>
  <c r="BZ27" i="1"/>
  <c r="BZ30" i="1"/>
  <c r="BZ32" i="1"/>
  <c r="BZ33" i="1"/>
  <c r="BZ34" i="1"/>
  <c r="BZ35" i="1"/>
  <c r="BZ36" i="1"/>
  <c r="BZ37" i="1"/>
  <c r="BZ41" i="1"/>
  <c r="BZ42" i="1"/>
  <c r="BZ43" i="1"/>
  <c r="BZ44" i="1"/>
  <c r="BZ45" i="1"/>
  <c r="BZ46" i="1"/>
  <c r="BZ47" i="1"/>
  <c r="BZ49" i="1"/>
  <c r="BZ50" i="1"/>
  <c r="BZ51" i="1"/>
  <c r="BZ52" i="1"/>
  <c r="BZ53" i="1"/>
  <c r="BZ54" i="1"/>
  <c r="BZ55" i="1"/>
  <c r="BZ56" i="1"/>
  <c r="BZ57" i="1"/>
  <c r="BZ58" i="1"/>
  <c r="BZ60" i="1"/>
  <c r="BZ61" i="1"/>
  <c r="BZ64" i="1"/>
  <c r="BZ65" i="1"/>
  <c r="BZ66" i="1"/>
  <c r="BZ67" i="1"/>
  <c r="BZ68" i="1"/>
  <c r="BZ69" i="1"/>
  <c r="BZ70" i="1"/>
  <c r="BZ71" i="1"/>
  <c r="BZ72" i="1"/>
  <c r="BZ73" i="1"/>
  <c r="BZ74" i="1"/>
  <c r="BZ75" i="1"/>
  <c r="BZ76" i="1"/>
  <c r="BZ77" i="1"/>
  <c r="BZ78" i="1"/>
  <c r="BZ79" i="1"/>
  <c r="BZ80" i="1"/>
  <c r="BZ81" i="1"/>
  <c r="BZ82" i="1"/>
  <c r="BZ83" i="1"/>
  <c r="BZ84" i="1"/>
  <c r="BZ85" i="1"/>
  <c r="BZ86" i="1"/>
  <c r="BZ87" i="1"/>
  <c r="BZ88" i="1"/>
  <c r="BZ89" i="1"/>
  <c r="BZ90" i="1"/>
  <c r="BZ91" i="1"/>
  <c r="BZ94" i="1"/>
  <c r="BZ95" i="1"/>
  <c r="BZ97" i="1"/>
  <c r="BZ98" i="1"/>
  <c r="BZ99" i="1"/>
  <c r="BZ100" i="1"/>
  <c r="BZ101" i="1"/>
  <c r="BZ102" i="1"/>
  <c r="BZ104" i="1"/>
  <c r="BZ105" i="1"/>
  <c r="BZ106" i="1"/>
  <c r="BZ107" i="1"/>
  <c r="BZ108" i="1"/>
  <c r="BZ109" i="1"/>
  <c r="BZ110" i="1"/>
  <c r="BZ111" i="1"/>
  <c r="BZ115" i="1"/>
  <c r="BY115" i="1"/>
  <c r="BX115" i="1"/>
  <c r="BW115" i="1"/>
  <c r="BV115" i="1"/>
  <c r="BU115" i="1"/>
  <c r="BT115" i="1"/>
  <c r="BS115" i="1"/>
  <c r="BR115" i="1"/>
  <c r="BQ115" i="1"/>
  <c r="BP115" i="1"/>
  <c r="BO115" i="1"/>
  <c r="BN115" i="1"/>
  <c r="BM115" i="1"/>
  <c r="BL115" i="1"/>
  <c r="BK115" i="1"/>
  <c r="BJ115" i="1"/>
  <c r="BI115" i="1"/>
  <c r="BH115" i="1"/>
  <c r="BG115" i="1"/>
  <c r="BF115" i="1"/>
  <c r="BE115" i="1"/>
  <c r="BD115" i="1"/>
  <c r="BC115" i="1"/>
  <c r="BB115" i="1"/>
  <c r="BA115" i="1"/>
  <c r="AZ115" i="1"/>
  <c r="AY115" i="1"/>
  <c r="AX115" i="1"/>
  <c r="AW115" i="1"/>
  <c r="AV115" i="1"/>
  <c r="AU115" i="1"/>
  <c r="AT115" i="1"/>
  <c r="AS115" i="1"/>
  <c r="AR115" i="1"/>
  <c r="AQ115" i="1"/>
  <c r="AP115" i="1"/>
  <c r="AO115" i="1"/>
  <c r="AN115" i="1"/>
  <c r="AM9" i="1"/>
  <c r="AM11" i="1"/>
  <c r="AM13" i="1"/>
  <c r="AM16" i="1"/>
  <c r="AM17" i="1"/>
  <c r="AM18" i="1"/>
  <c r="AM19" i="1"/>
  <c r="AM21" i="1"/>
  <c r="AM22" i="1"/>
  <c r="AM23" i="1"/>
  <c r="AM25" i="1"/>
  <c r="AM26" i="1"/>
  <c r="AM27" i="1"/>
  <c r="AM30" i="1"/>
  <c r="AM31" i="1"/>
  <c r="AM33" i="1"/>
  <c r="AM34" i="1"/>
  <c r="AM35" i="1"/>
  <c r="AM36" i="1"/>
  <c r="AM37" i="1"/>
  <c r="AM41" i="1"/>
  <c r="AM42" i="1"/>
  <c r="AM43" i="1"/>
  <c r="AM44" i="1"/>
  <c r="AM45" i="1"/>
  <c r="AM47" i="1"/>
  <c r="AM48" i="1"/>
  <c r="AM49" i="1"/>
  <c r="AM50" i="1"/>
  <c r="AM51" i="1"/>
  <c r="AM53" i="1"/>
  <c r="AM54" i="1"/>
  <c r="AM55" i="1"/>
  <c r="AM57" i="1"/>
  <c r="AM59" i="1"/>
  <c r="AM61" i="1"/>
  <c r="AM64" i="1"/>
  <c r="AM66" i="1"/>
  <c r="AM67" i="1"/>
  <c r="AM68" i="1"/>
  <c r="AM69" i="1"/>
  <c r="AM70" i="1"/>
  <c r="AM71" i="1"/>
  <c r="AM72" i="1"/>
  <c r="AM73" i="1"/>
  <c r="AM76" i="1"/>
  <c r="AM77" i="1"/>
  <c r="AM78" i="1"/>
  <c r="AM79" i="1"/>
  <c r="AM81" i="1"/>
  <c r="AM82" i="1"/>
  <c r="AM83" i="1"/>
  <c r="AM84" i="1"/>
  <c r="AM85" i="1"/>
  <c r="AM86" i="1"/>
  <c r="AM87" i="1"/>
  <c r="AM89" i="1"/>
  <c r="AM90" i="1"/>
  <c r="AM91" i="1"/>
  <c r="AM93" i="1"/>
  <c r="AM94" i="1"/>
  <c r="AM95" i="1"/>
  <c r="AM98" i="1"/>
  <c r="AM99" i="1"/>
  <c r="AM101" i="1"/>
  <c r="AM102" i="1"/>
  <c r="AM103" i="1"/>
  <c r="AM104" i="1"/>
  <c r="AM106" i="1"/>
  <c r="AM107" i="1"/>
  <c r="AM108" i="1"/>
  <c r="AM109" i="1"/>
  <c r="AM110" i="1"/>
  <c r="AM111" i="1"/>
  <c r="AM115" i="1"/>
  <c r="AL9" i="1"/>
  <c r="AL11" i="1"/>
  <c r="AL13" i="1"/>
  <c r="AL16" i="1"/>
  <c r="AL17" i="1"/>
  <c r="AL18" i="1"/>
  <c r="AL19" i="1"/>
  <c r="AL21" i="1"/>
  <c r="AL22" i="1"/>
  <c r="AL23" i="1"/>
  <c r="AL25" i="1"/>
  <c r="AL26" i="1"/>
  <c r="AL27" i="1"/>
  <c r="AL30" i="1"/>
  <c r="AL31" i="1"/>
  <c r="AL33" i="1"/>
  <c r="AL34" i="1"/>
  <c r="AL35" i="1"/>
  <c r="AL36" i="1"/>
  <c r="AL37" i="1"/>
  <c r="AL41" i="1"/>
  <c r="AL42" i="1"/>
  <c r="AL43" i="1"/>
  <c r="AL44" i="1"/>
  <c r="AL45" i="1"/>
  <c r="AL47" i="1"/>
  <c r="AL48" i="1"/>
  <c r="AL49" i="1"/>
  <c r="AL50" i="1"/>
  <c r="AL51" i="1"/>
  <c r="AL53" i="1"/>
  <c r="AL54" i="1"/>
  <c r="AL55" i="1"/>
  <c r="AL57" i="1"/>
  <c r="AL59" i="1"/>
  <c r="AL61" i="1"/>
  <c r="AL64" i="1"/>
  <c r="AL66" i="1"/>
  <c r="AL67" i="1"/>
  <c r="AL68" i="1"/>
  <c r="AL69" i="1"/>
  <c r="AL70" i="1"/>
  <c r="AL71" i="1"/>
  <c r="AL72" i="1"/>
  <c r="AL73" i="1"/>
  <c r="AL76" i="1"/>
  <c r="AL77" i="1"/>
  <c r="AL78" i="1"/>
  <c r="AL79" i="1"/>
  <c r="AL81" i="1"/>
  <c r="AL82" i="1"/>
  <c r="AL83" i="1"/>
  <c r="AL84" i="1"/>
  <c r="AL85" i="1"/>
  <c r="AL86" i="1"/>
  <c r="AL87" i="1"/>
  <c r="AL89" i="1"/>
  <c r="AL90" i="1"/>
  <c r="AL91" i="1"/>
  <c r="AL93" i="1"/>
  <c r="AL94" i="1"/>
  <c r="AL95" i="1"/>
  <c r="AL98" i="1"/>
  <c r="AL99" i="1"/>
  <c r="AL101" i="1"/>
  <c r="AL102" i="1"/>
  <c r="AL103" i="1"/>
  <c r="AL104" i="1"/>
  <c r="AL106" i="1"/>
  <c r="AL107" i="1"/>
  <c r="AL108" i="1"/>
  <c r="AL109" i="1"/>
  <c r="AL110" i="1"/>
  <c r="AL111" i="1"/>
  <c r="AL115" i="1"/>
  <c r="AK115" i="1"/>
  <c r="AJ115" i="1"/>
  <c r="AI115" i="1"/>
  <c r="AH115" i="1"/>
  <c r="AG115" i="1"/>
  <c r="AF115" i="1"/>
  <c r="AE115" i="1"/>
  <c r="AD115" i="1"/>
  <c r="AC115" i="1"/>
  <c r="AB115" i="1"/>
  <c r="AA115" i="1"/>
  <c r="Z115" i="1"/>
  <c r="Y8"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5" i="1"/>
  <c r="X115" i="1"/>
  <c r="W115" i="1"/>
  <c r="V115" i="1"/>
  <c r="U115" i="1"/>
  <c r="T115" i="1"/>
  <c r="S115" i="1"/>
  <c r="R115" i="1"/>
  <c r="Q115" i="1"/>
  <c r="P115" i="1"/>
  <c r="O115" i="1"/>
  <c r="N115" i="1"/>
  <c r="M115" i="1"/>
  <c r="L9" i="1"/>
  <c r="L11" i="1"/>
  <c r="L13" i="1"/>
  <c r="L14" i="1"/>
  <c r="L16" i="1"/>
  <c r="L17" i="1"/>
  <c r="L18" i="1"/>
  <c r="L19" i="1"/>
  <c r="L22" i="1"/>
  <c r="L23" i="1"/>
  <c r="L24" i="1"/>
  <c r="L25" i="1"/>
  <c r="L26" i="1"/>
  <c r="L27" i="1"/>
  <c r="L28" i="1"/>
  <c r="L30" i="1"/>
  <c r="L31" i="1"/>
  <c r="L32" i="1"/>
  <c r="L33" i="1"/>
  <c r="L34" i="1"/>
  <c r="L35" i="1"/>
  <c r="L36" i="1"/>
  <c r="L37" i="1"/>
  <c r="L41" i="1"/>
  <c r="L42" i="1"/>
  <c r="L43" i="1"/>
  <c r="L46" i="1"/>
  <c r="L47" i="1"/>
  <c r="L49" i="1"/>
  <c r="L50" i="1"/>
  <c r="L51" i="1"/>
  <c r="L52" i="1"/>
  <c r="L53" i="1"/>
  <c r="L54" i="1"/>
  <c r="L55" i="1"/>
  <c r="L57" i="1"/>
  <c r="L58" i="1"/>
  <c r="L59" i="1"/>
  <c r="L60" i="1"/>
  <c r="L61" i="1"/>
  <c r="L64" i="1"/>
  <c r="L65" i="1"/>
  <c r="L67" i="1"/>
  <c r="L68" i="1"/>
  <c r="L69" i="1"/>
  <c r="L70" i="1"/>
  <c r="L71" i="1"/>
  <c r="L72" i="1"/>
  <c r="L73" i="1"/>
  <c r="L74" i="1"/>
  <c r="L75" i="1"/>
  <c r="L76" i="1"/>
  <c r="L77" i="1"/>
  <c r="L78" i="1"/>
  <c r="L79" i="1"/>
  <c r="L80" i="1"/>
  <c r="L81" i="1"/>
  <c r="L82" i="1"/>
  <c r="L83" i="1"/>
  <c r="L84" i="1"/>
  <c r="L85" i="1"/>
  <c r="L86" i="1"/>
  <c r="L87" i="1"/>
  <c r="L89" i="1"/>
  <c r="L90" i="1"/>
  <c r="L91" i="1"/>
  <c r="L94" i="1"/>
  <c r="L95" i="1"/>
  <c r="L97" i="1"/>
  <c r="L98" i="1"/>
  <c r="L99" i="1"/>
  <c r="L100" i="1"/>
  <c r="L101" i="1"/>
  <c r="L102" i="1"/>
  <c r="L103" i="1"/>
  <c r="L104" i="1"/>
  <c r="L105" i="1"/>
  <c r="L106" i="1"/>
  <c r="L107" i="1"/>
  <c r="L108" i="1"/>
  <c r="L110" i="1"/>
  <c r="L111" i="1"/>
  <c r="L115" i="1"/>
  <c r="I115" i="1"/>
  <c r="H115" i="1"/>
  <c r="G115" i="1"/>
  <c r="F115" i="1"/>
  <c r="E115" i="1"/>
  <c r="D115" i="1"/>
  <c r="C115" i="1"/>
  <c r="IB114" i="1"/>
  <c r="HY114" i="1"/>
  <c r="HX114" i="1"/>
  <c r="HW114" i="1"/>
  <c r="HV114" i="1"/>
  <c r="HU114" i="1"/>
  <c r="HT114" i="1"/>
  <c r="HS114" i="1"/>
  <c r="HR114" i="1"/>
  <c r="HQ114" i="1"/>
  <c r="HP114" i="1"/>
  <c r="HO114" i="1"/>
  <c r="HN114" i="1"/>
  <c r="HM114" i="1"/>
  <c r="HL114" i="1"/>
  <c r="HK114" i="1"/>
  <c r="HJ114" i="1"/>
  <c r="HI114" i="1"/>
  <c r="HH114" i="1"/>
  <c r="HG114" i="1"/>
  <c r="HF114" i="1"/>
  <c r="HE114" i="1"/>
  <c r="HD114" i="1"/>
  <c r="HC114" i="1"/>
  <c r="HB114" i="1"/>
  <c r="HA114" i="1"/>
  <c r="GZ114" i="1"/>
  <c r="GY114" i="1"/>
  <c r="GX114" i="1"/>
  <c r="GW114" i="1"/>
  <c r="GV114" i="1"/>
  <c r="GU114" i="1"/>
  <c r="GT114" i="1"/>
  <c r="GS114" i="1"/>
  <c r="GR114" i="1"/>
  <c r="GQ114" i="1"/>
  <c r="GP114" i="1"/>
  <c r="GO114" i="1"/>
  <c r="GN114" i="1"/>
  <c r="GM114" i="1"/>
  <c r="GL114" i="1"/>
  <c r="GK114" i="1"/>
  <c r="GJ114" i="1"/>
  <c r="GI114" i="1"/>
  <c r="GH114" i="1"/>
  <c r="GG114" i="1"/>
  <c r="GF114" i="1"/>
  <c r="GE114" i="1"/>
  <c r="GD114" i="1"/>
  <c r="GC114" i="1"/>
  <c r="GB114" i="1"/>
  <c r="GA114" i="1"/>
  <c r="FZ114" i="1"/>
  <c r="FY114" i="1"/>
  <c r="FX114" i="1"/>
  <c r="FW114" i="1"/>
  <c r="FV114" i="1"/>
  <c r="FU114" i="1"/>
  <c r="FT114" i="1"/>
  <c r="FS114" i="1"/>
  <c r="FR114" i="1"/>
  <c r="FQ114" i="1"/>
  <c r="FP114" i="1"/>
  <c r="FO114" i="1"/>
  <c r="FN114" i="1"/>
  <c r="FM114" i="1"/>
  <c r="FL114" i="1"/>
  <c r="FK114" i="1"/>
  <c r="FJ114" i="1"/>
  <c r="FI114" i="1"/>
  <c r="FH114" i="1"/>
  <c r="FG114" i="1"/>
  <c r="FF114" i="1"/>
  <c r="FE114" i="1"/>
  <c r="FD114" i="1"/>
  <c r="FC114" i="1"/>
  <c r="FB114" i="1"/>
  <c r="FA114" i="1"/>
  <c r="EZ114" i="1"/>
  <c r="EY114" i="1"/>
  <c r="EX114" i="1"/>
  <c r="EW114" i="1"/>
  <c r="EV114" i="1"/>
  <c r="EU114" i="1"/>
  <c r="ET114" i="1"/>
  <c r="ES114" i="1"/>
  <c r="ER114" i="1"/>
  <c r="EQ114" i="1"/>
  <c r="EP114" i="1"/>
  <c r="EO114" i="1"/>
  <c r="EN114" i="1"/>
  <c r="EM114" i="1"/>
  <c r="EL114" i="1"/>
  <c r="EK114" i="1"/>
  <c r="EJ114" i="1"/>
  <c r="EI114" i="1"/>
  <c r="EH114" i="1"/>
  <c r="EG114" i="1"/>
  <c r="EF114" i="1"/>
  <c r="EE114" i="1"/>
  <c r="ED114" i="1"/>
  <c r="EC114" i="1"/>
  <c r="EB114" i="1"/>
  <c r="EA114" i="1"/>
  <c r="DZ114" i="1"/>
  <c r="DY114" i="1"/>
  <c r="DX114" i="1"/>
  <c r="DW114" i="1"/>
  <c r="DV114" i="1"/>
  <c r="DU114" i="1"/>
  <c r="DT114" i="1"/>
  <c r="DS114" i="1"/>
  <c r="DR114" i="1"/>
  <c r="DQ114" i="1"/>
  <c r="DP114" i="1"/>
  <c r="DO114" i="1"/>
  <c r="DN114" i="1"/>
  <c r="DM114" i="1"/>
  <c r="DL114" i="1"/>
  <c r="DK114" i="1"/>
  <c r="DJ114" i="1"/>
  <c r="DI114" i="1"/>
  <c r="DH114" i="1"/>
  <c r="DG114" i="1"/>
  <c r="DF114" i="1"/>
  <c r="DE114" i="1"/>
  <c r="DD114" i="1"/>
  <c r="DC114" i="1"/>
  <c r="DB114" i="1"/>
  <c r="DA114" i="1"/>
  <c r="CZ114" i="1"/>
  <c r="CY114" i="1"/>
  <c r="CX114" i="1"/>
  <c r="CW114" i="1"/>
  <c r="CV114" i="1"/>
  <c r="CU114" i="1"/>
  <c r="CT114" i="1"/>
  <c r="CS114" i="1"/>
  <c r="CR114" i="1"/>
  <c r="CQ114" i="1"/>
  <c r="CP114" i="1"/>
  <c r="CO114" i="1"/>
  <c r="CN114" i="1"/>
  <c r="CM114" i="1"/>
  <c r="CL114" i="1"/>
  <c r="CK114" i="1"/>
  <c r="CJ114" i="1"/>
  <c r="CI114" i="1"/>
  <c r="CH114" i="1"/>
  <c r="CG114" i="1"/>
  <c r="CF114" i="1"/>
  <c r="CE114" i="1"/>
  <c r="CD114" i="1"/>
  <c r="CC114" i="1"/>
  <c r="CB114" i="1"/>
  <c r="CA114" i="1"/>
  <c r="BZ114" i="1"/>
  <c r="BY114" i="1"/>
  <c r="BX114" i="1"/>
  <c r="BW114" i="1"/>
  <c r="BV114" i="1"/>
  <c r="BU114" i="1"/>
  <c r="BT114" i="1"/>
  <c r="BS114" i="1"/>
  <c r="BR114" i="1"/>
  <c r="BQ114" i="1"/>
  <c r="BP114" i="1"/>
  <c r="BO114" i="1"/>
  <c r="BN114" i="1"/>
  <c r="BM114" i="1"/>
  <c r="BL114" i="1"/>
  <c r="BK114" i="1"/>
  <c r="BJ114" i="1"/>
  <c r="BI114" i="1"/>
  <c r="BH114" i="1"/>
  <c r="BG114" i="1"/>
  <c r="BF114" i="1"/>
  <c r="BE114" i="1"/>
  <c r="BD114" i="1"/>
  <c r="BC114" i="1"/>
  <c r="BB114" i="1"/>
  <c r="BA114" i="1"/>
  <c r="AZ114" i="1"/>
  <c r="AY114" i="1"/>
  <c r="AX114" i="1"/>
  <c r="AW114" i="1"/>
  <c r="AV114" i="1"/>
  <c r="AU114" i="1"/>
  <c r="AT114" i="1"/>
  <c r="AS114" i="1"/>
  <c r="AR114" i="1"/>
  <c r="AQ114" i="1"/>
  <c r="AP114" i="1"/>
  <c r="AO114" i="1"/>
  <c r="AN114" i="1"/>
  <c r="AM114" i="1"/>
  <c r="AL114" i="1"/>
  <c r="AK114" i="1"/>
  <c r="AJ114" i="1"/>
  <c r="AI114" i="1"/>
  <c r="AH114" i="1"/>
  <c r="AG114" i="1"/>
  <c r="AF114" i="1"/>
  <c r="AE114" i="1"/>
  <c r="AD114" i="1"/>
  <c r="AC114" i="1"/>
  <c r="AB114" i="1"/>
  <c r="AA114" i="1"/>
  <c r="Z114" i="1"/>
  <c r="Y114" i="1"/>
  <c r="X114" i="1"/>
  <c r="W114" i="1"/>
  <c r="V114" i="1"/>
  <c r="U114" i="1"/>
  <c r="T114" i="1"/>
  <c r="S114" i="1"/>
  <c r="R114" i="1"/>
  <c r="Q114" i="1"/>
  <c r="P114" i="1"/>
  <c r="O114" i="1"/>
  <c r="N114" i="1"/>
  <c r="M114" i="1"/>
  <c r="L114" i="1"/>
  <c r="I114" i="1"/>
  <c r="H114" i="1"/>
  <c r="G114" i="1"/>
  <c r="F114" i="1"/>
  <c r="E114" i="1"/>
  <c r="D114" i="1"/>
  <c r="C114" i="1"/>
  <c r="IB113" i="1"/>
  <c r="HY113" i="1"/>
  <c r="HX113" i="1"/>
  <c r="HW113" i="1"/>
  <c r="HV113" i="1"/>
  <c r="HU113" i="1"/>
  <c r="HT113" i="1"/>
  <c r="HS113" i="1"/>
  <c r="HR113" i="1"/>
  <c r="HQ113" i="1"/>
  <c r="HP113" i="1"/>
  <c r="HO113" i="1"/>
  <c r="HN113" i="1"/>
  <c r="HM113" i="1"/>
  <c r="HL113" i="1"/>
  <c r="HK113" i="1"/>
  <c r="HJ113" i="1"/>
  <c r="HI113" i="1"/>
  <c r="HH113" i="1"/>
  <c r="HG113" i="1"/>
  <c r="HF113" i="1"/>
  <c r="HE113" i="1"/>
  <c r="HD113" i="1"/>
  <c r="HC113" i="1"/>
  <c r="HB113" i="1"/>
  <c r="HA113" i="1"/>
  <c r="GZ113" i="1"/>
  <c r="GY113" i="1"/>
  <c r="GX113" i="1"/>
  <c r="GW113" i="1"/>
  <c r="GV113" i="1"/>
  <c r="GU113" i="1"/>
  <c r="GT113" i="1"/>
  <c r="GS113" i="1"/>
  <c r="GR113" i="1"/>
  <c r="GQ113" i="1"/>
  <c r="GP113" i="1"/>
  <c r="GO113" i="1"/>
  <c r="GN113" i="1"/>
  <c r="GM113" i="1"/>
  <c r="GL113" i="1"/>
  <c r="GK113" i="1"/>
  <c r="GJ113" i="1"/>
  <c r="GI113" i="1"/>
  <c r="GH113" i="1"/>
  <c r="GG113" i="1"/>
  <c r="GF113" i="1"/>
  <c r="GE113" i="1"/>
  <c r="GD113" i="1"/>
  <c r="GC113" i="1"/>
  <c r="GB113" i="1"/>
  <c r="GA113" i="1"/>
  <c r="FZ113" i="1"/>
  <c r="FY113" i="1"/>
  <c r="FX113" i="1"/>
  <c r="FW113" i="1"/>
  <c r="FV113" i="1"/>
  <c r="FU113" i="1"/>
  <c r="FT113" i="1"/>
  <c r="FS113" i="1"/>
  <c r="FR113" i="1"/>
  <c r="FQ113" i="1"/>
  <c r="FP113" i="1"/>
  <c r="FO113" i="1"/>
  <c r="FN113" i="1"/>
  <c r="FM113" i="1"/>
  <c r="FL113" i="1"/>
  <c r="FK113" i="1"/>
  <c r="FJ113" i="1"/>
  <c r="FI113" i="1"/>
  <c r="FH113" i="1"/>
  <c r="FG113" i="1"/>
  <c r="FF113" i="1"/>
  <c r="FE113" i="1"/>
  <c r="FD113" i="1"/>
  <c r="FC113" i="1"/>
  <c r="FB113" i="1"/>
  <c r="FA113" i="1"/>
  <c r="EZ113" i="1"/>
  <c r="EY113" i="1"/>
  <c r="EX113" i="1"/>
  <c r="EW113" i="1"/>
  <c r="EV113" i="1"/>
  <c r="EU113" i="1"/>
  <c r="ET113" i="1"/>
  <c r="ES113" i="1"/>
  <c r="ER113" i="1"/>
  <c r="EQ113" i="1"/>
  <c r="EP113" i="1"/>
  <c r="EO113" i="1"/>
  <c r="EN113" i="1"/>
  <c r="EM113" i="1"/>
  <c r="EL113" i="1"/>
  <c r="EK113" i="1"/>
  <c r="EJ113" i="1"/>
  <c r="EI113" i="1"/>
  <c r="EH113" i="1"/>
  <c r="EG113" i="1"/>
  <c r="EF113" i="1"/>
  <c r="EE113" i="1"/>
  <c r="ED113" i="1"/>
  <c r="EC113" i="1"/>
  <c r="EB113" i="1"/>
  <c r="EA113" i="1"/>
  <c r="DZ113" i="1"/>
  <c r="DY113" i="1"/>
  <c r="DX113" i="1"/>
  <c r="DW113" i="1"/>
  <c r="DV113" i="1"/>
  <c r="DU113" i="1"/>
  <c r="DT113" i="1"/>
  <c r="DS113" i="1"/>
  <c r="DR113" i="1"/>
  <c r="DQ113" i="1"/>
  <c r="DP113" i="1"/>
  <c r="DO113" i="1"/>
  <c r="DN113" i="1"/>
  <c r="DM113" i="1"/>
  <c r="DL113" i="1"/>
  <c r="DK113" i="1"/>
  <c r="DJ113" i="1"/>
  <c r="DI113" i="1"/>
  <c r="DH113" i="1"/>
  <c r="DG113" i="1"/>
  <c r="DF113" i="1"/>
  <c r="DE113" i="1"/>
  <c r="DD113" i="1"/>
  <c r="DC113" i="1"/>
  <c r="DB113" i="1"/>
  <c r="DA113" i="1"/>
  <c r="CZ113" i="1"/>
  <c r="CY113" i="1"/>
  <c r="CX113" i="1"/>
  <c r="CW113" i="1"/>
  <c r="CV113" i="1"/>
  <c r="CU113" i="1"/>
  <c r="CT113" i="1"/>
  <c r="CS113" i="1"/>
  <c r="CR113" i="1"/>
  <c r="CQ113" i="1"/>
  <c r="CP113" i="1"/>
  <c r="CO113" i="1"/>
  <c r="CN113" i="1"/>
  <c r="CM113" i="1"/>
  <c r="CL113" i="1"/>
  <c r="CK113" i="1"/>
  <c r="CJ113" i="1"/>
  <c r="CI113" i="1"/>
  <c r="CH113" i="1"/>
  <c r="CG113" i="1"/>
  <c r="CF113" i="1"/>
  <c r="CE113" i="1"/>
  <c r="CD113" i="1"/>
  <c r="CC113" i="1"/>
  <c r="CB113" i="1"/>
  <c r="CA113" i="1"/>
  <c r="BZ113" i="1"/>
  <c r="BY113" i="1"/>
  <c r="BX113" i="1"/>
  <c r="BW113" i="1"/>
  <c r="BV113" i="1"/>
  <c r="BU113" i="1"/>
  <c r="BT113" i="1"/>
  <c r="BS113" i="1"/>
  <c r="BR113" i="1"/>
  <c r="BQ113" i="1"/>
  <c r="BP113" i="1"/>
  <c r="BO113" i="1"/>
  <c r="BN113" i="1"/>
  <c r="BM113" i="1"/>
  <c r="BL113" i="1"/>
  <c r="BK113" i="1"/>
  <c r="BJ113" i="1"/>
  <c r="BI113" i="1"/>
  <c r="BH113" i="1"/>
  <c r="BG113" i="1"/>
  <c r="BF113" i="1"/>
  <c r="BE113" i="1"/>
  <c r="BD113" i="1"/>
  <c r="BC113" i="1"/>
  <c r="BB113" i="1"/>
  <c r="BA113" i="1"/>
  <c r="AZ113" i="1"/>
  <c r="AY113" i="1"/>
  <c r="AX113" i="1"/>
  <c r="AW113" i="1"/>
  <c r="AV113" i="1"/>
  <c r="AU113" i="1"/>
  <c r="AT113" i="1"/>
  <c r="AS113" i="1"/>
  <c r="AR113" i="1"/>
  <c r="AQ113" i="1"/>
  <c r="AP113" i="1"/>
  <c r="AO113" i="1"/>
  <c r="AN113" i="1"/>
  <c r="AM113" i="1"/>
  <c r="AL113" i="1"/>
  <c r="AK113" i="1"/>
  <c r="AJ113" i="1"/>
  <c r="AI113" i="1"/>
  <c r="AH113" i="1"/>
  <c r="AG113" i="1"/>
  <c r="AF113" i="1"/>
  <c r="AE113" i="1"/>
  <c r="AD113" i="1"/>
  <c r="AC113" i="1"/>
  <c r="AB113" i="1"/>
  <c r="AA113" i="1"/>
  <c r="Z113" i="1"/>
  <c r="Y113" i="1"/>
  <c r="X113" i="1"/>
  <c r="W113" i="1"/>
  <c r="V113" i="1"/>
  <c r="U113" i="1"/>
  <c r="T113" i="1"/>
  <c r="S113" i="1"/>
  <c r="R113" i="1"/>
  <c r="Q113" i="1"/>
  <c r="P113" i="1"/>
  <c r="O113" i="1"/>
  <c r="N113" i="1"/>
  <c r="M113" i="1"/>
  <c r="L113" i="1"/>
  <c r="I113" i="1"/>
  <c r="H113" i="1"/>
  <c r="G113" i="1"/>
  <c r="F113" i="1"/>
  <c r="E113" i="1"/>
  <c r="D113" i="1"/>
  <c r="C113" i="1"/>
  <c r="IC115" i="1"/>
  <c r="IC114" i="1"/>
  <c r="IC113" i="1"/>
  <c r="ID113" i="1"/>
  <c r="IE113" i="1"/>
  <c r="Y4"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GM116" i="1"/>
</calcChain>
</file>

<file path=xl/sharedStrings.xml><?xml version="1.0" encoding="utf-8"?>
<sst xmlns="http://schemas.openxmlformats.org/spreadsheetml/2006/main" count="2177" uniqueCount="1177">
  <si>
    <t>Maternal mortality</t>
  </si>
  <si>
    <t>GDP per capita</t>
  </si>
  <si>
    <t>Trade as % GDP</t>
  </si>
  <si>
    <t>% in poverty</t>
  </si>
  <si>
    <t>Inequality</t>
  </si>
  <si>
    <t>Vanhanen index</t>
  </si>
  <si>
    <t>Intctn w/lab in ag</t>
  </si>
  <si>
    <t>% malnourished</t>
  </si>
  <si>
    <t>Mean years school</t>
  </si>
  <si>
    <t>Literacy</t>
  </si>
  <si>
    <t>Illiteracy</t>
  </si>
  <si>
    <t>Hlth sp as % GDP</t>
  </si>
  <si>
    <t>Loc. hlth./% hlth sp</t>
  </si>
  <si>
    <t>Loc. hlth./% GDP</t>
  </si>
  <si>
    <t>Hlth sp per capita</t>
  </si>
  <si>
    <t>Total as % GDP</t>
  </si>
  <si>
    <t>Public as % GDP</t>
  </si>
  <si>
    <t>Private as % GDP</t>
  </si>
  <si>
    <t>Hosp. beds/1000</t>
  </si>
  <si>
    <t>Doctors/100000</t>
  </si>
  <si>
    <t>Nurses/100000</t>
  </si>
  <si>
    <t>Ratio docs/nurses</t>
  </si>
  <si>
    <t>Local health svcs</t>
  </si>
  <si>
    <t>Primary care</t>
  </si>
  <si>
    <t>% access health svc</t>
  </si>
  <si>
    <t>Prenatal care</t>
  </si>
  <si>
    <t>Birth attendance</t>
  </si>
  <si>
    <t>Infant immunizat.</t>
  </si>
  <si>
    <t>% access safe water</t>
  </si>
  <si>
    <t>% access sanitation</t>
  </si>
  <si>
    <t>Paved as % roads</t>
  </si>
  <si>
    <t>Telephone mainl</t>
  </si>
  <si>
    <t>Total effort</t>
  </si>
  <si>
    <t>Service</t>
  </si>
  <si>
    <t>Free market orient</t>
  </si>
  <si>
    <t>War involvement</t>
  </si>
  <si>
    <t>Spending</t>
  </si>
  <si>
    <t>Democracy</t>
  </si>
  <si>
    <t>Autocracy</t>
  </si>
  <si>
    <t>Polity</t>
  </si>
  <si>
    <t>Polity +10</t>
  </si>
  <si>
    <t>Cumul. democ. pts.</t>
  </si>
  <si>
    <t>Cumul. autoc. pts.</t>
  </si>
  <si>
    <t>Cumul. polity pts.</t>
  </si>
  <si>
    <t>Cumul. years obs.</t>
  </si>
  <si>
    <t>Mean democ pts.</t>
  </si>
  <si>
    <t>Mean autoc pts.</t>
  </si>
  <si>
    <t>Mean polity pts.</t>
  </si>
  <si>
    <t>Mean polity+10 pt.</t>
  </si>
  <si>
    <t># years 5+</t>
  </si>
  <si>
    <t>ln # years 5+</t>
  </si>
  <si>
    <t>Civil and pol libs</t>
  </si>
  <si>
    <t>Marxism</t>
  </si>
  <si>
    <t>Socialism</t>
  </si>
  <si>
    <t>Timing of indep</t>
  </si>
  <si>
    <t>Yrs 1776-1980</t>
  </si>
  <si>
    <t>Voice &amp; acctbility</t>
  </si>
  <si>
    <t>Peace and stability</t>
  </si>
  <si>
    <t>Govt effectiveness</t>
  </si>
  <si>
    <t>Regulatory burden</t>
  </si>
  <si>
    <t>Rule of law</t>
  </si>
  <si>
    <t>Probity</t>
  </si>
  <si>
    <t>Insitutional qual.</t>
  </si>
  <si>
    <t>Soc Insur Prog Exp</t>
  </si>
  <si>
    <t>Union density</t>
  </si>
  <si>
    <t>Labor strength idx</t>
  </si>
  <si>
    <t>Sex ratio</t>
  </si>
  <si>
    <t>F/M life expect.</t>
  </si>
  <si>
    <t>Female child labor</t>
  </si>
  <si>
    <t>Females in EAP</t>
  </si>
  <si>
    <t>F/M in EAP</t>
  </si>
  <si>
    <t>Female earnings</t>
  </si>
  <si>
    <t>UNDP GEM</t>
  </si>
  <si>
    <t>Data Quality</t>
  </si>
  <si>
    <t>Dataset Inclus</t>
  </si>
  <si>
    <t>Variable Name</t>
  </si>
  <si>
    <t>Proportion with MCV vaccine, UNICEF/WHO consensus estimates</t>
  </si>
  <si>
    <t>Gini index</t>
  </si>
  <si>
    <t>Gini index (imp)</t>
  </si>
  <si>
    <t>Gini index unit</t>
  </si>
  <si>
    <t>Manuf Pay Ineq</t>
  </si>
  <si>
    <t>Female, 15+</t>
  </si>
  <si>
    <t>Male, 15+</t>
  </si>
  <si>
    <t>Both sexes, 15+</t>
  </si>
  <si>
    <t>Missing data imp.</t>
  </si>
  <si>
    <t>quality</t>
  </si>
  <si>
    <t>DPT3</t>
  </si>
  <si>
    <t>MCV</t>
  </si>
  <si>
    <t>BCG</t>
  </si>
  <si>
    <t>POL3</t>
  </si>
  <si>
    <t>TT2+</t>
  </si>
  <si>
    <t>BCG, POL3, MCV</t>
  </si>
  <si>
    <t>4 anitgens</t>
  </si>
  <si>
    <t>Whole country</t>
  </si>
  <si>
    <t>Postpartum FP</t>
  </si>
  <si>
    <t>Trade openness</t>
  </si>
  <si>
    <t>90%+ Muslim</t>
  </si>
  <si>
    <t>% Muslim</t>
  </si>
  <si>
    <t>Dummy 20º</t>
  </si>
  <si>
    <t>Dummy 10º</t>
  </si>
  <si>
    <t>% land in geog trop</t>
  </si>
  <si>
    <t>% pop in geog trop</t>
  </si>
  <si>
    <t>% pop in ecol trop</t>
  </si>
  <si>
    <t>land 100 km coast</t>
  </si>
  <si>
    <t>Mean dist to coast</t>
  </si>
  <si>
    <t>%pop 100k coast</t>
  </si>
  <si>
    <t>%land 100k coast</t>
  </si>
  <si>
    <t>Dist to coast/riv</t>
  </si>
  <si>
    <t>%pop nr coast/riv</t>
  </si>
  <si>
    <t>density near coast</t>
  </si>
  <si>
    <t>density away coast</t>
  </si>
  <si>
    <t>landlocked</t>
  </si>
  <si>
    <t>landlocked, not Eur</t>
  </si>
  <si>
    <t>Air distance</t>
  </si>
  <si>
    <t>Transport costs</t>
  </si>
  <si>
    <t>Dry land only</t>
  </si>
  <si>
    <t>Includes lakes etc.</t>
  </si>
  <si>
    <t>Dummy variable</t>
  </si>
  <si>
    <t>Source</t>
  </si>
  <si>
    <t>Various</t>
  </si>
  <si>
    <t>Hill et al. 1999</t>
  </si>
  <si>
    <t>WB 2002</t>
  </si>
  <si>
    <t>Combined</t>
  </si>
  <si>
    <t>WB WDI 2002</t>
  </si>
  <si>
    <t>UNDP 1993</t>
  </si>
  <si>
    <t>WB HNP 2001/02</t>
  </si>
  <si>
    <t>UNDP 1997</t>
  </si>
  <si>
    <t>PWT 6.1</t>
  </si>
  <si>
    <t>WB WDI 02</t>
  </si>
  <si>
    <t>PWT 6.0</t>
  </si>
  <si>
    <t>HDR 1993</t>
  </si>
  <si>
    <t>Maddison</t>
  </si>
  <si>
    <t>Collier/Dollar</t>
  </si>
  <si>
    <t>WB WDR 2000/1</t>
  </si>
  <si>
    <t>Londoño/Székely</t>
  </si>
  <si>
    <t>Deininger/Squire</t>
  </si>
  <si>
    <t>UNDP 2001</t>
  </si>
  <si>
    <t>DSq/UNDP/WB</t>
  </si>
  <si>
    <t>DeiSqui/UNDP</t>
  </si>
  <si>
    <t>Galbraith 2002</t>
  </si>
  <si>
    <t>Filmer/Pritchett</t>
  </si>
  <si>
    <t>Barro/Lee 2000</t>
  </si>
  <si>
    <t>Quality</t>
  </si>
  <si>
    <t>WB HNP 2000/01</t>
  </si>
  <si>
    <t>WB HNP 2001/2</t>
  </si>
  <si>
    <t>WHO 1993</t>
  </si>
  <si>
    <t>PAHO 1994</t>
  </si>
  <si>
    <t>Average</t>
  </si>
  <si>
    <t>WB,UN,PAHO</t>
  </si>
  <si>
    <t>UNICEF 1997</t>
  </si>
  <si>
    <t>WHO</t>
  </si>
  <si>
    <t>5 sources</t>
  </si>
  <si>
    <t>WHO/UNICEF</t>
  </si>
  <si>
    <t>WHO 2001</t>
  </si>
  <si>
    <t>WB WDI</t>
  </si>
  <si>
    <t>WB online indic</t>
  </si>
  <si>
    <t>Futures Group Intl</t>
  </si>
  <si>
    <t>Gallup/Sachs</t>
  </si>
  <si>
    <t>WB WDI 2001</t>
  </si>
  <si>
    <t>Polity IV</t>
  </si>
  <si>
    <t>Freedom House</t>
  </si>
  <si>
    <t>McGuire</t>
  </si>
  <si>
    <t>Category</t>
  </si>
  <si>
    <t>Geography</t>
  </si>
  <si>
    <t>Mortality</t>
  </si>
  <si>
    <t>Output</t>
  </si>
  <si>
    <t>Trade</t>
  </si>
  <si>
    <t>Income</t>
  </si>
  <si>
    <t>Land inequality</t>
  </si>
  <si>
    <t>Nourishment</t>
  </si>
  <si>
    <t>Education</t>
  </si>
  <si>
    <t>Health spending</t>
  </si>
  <si>
    <t>Health facilities</t>
  </si>
  <si>
    <t>Health personnel</t>
  </si>
  <si>
    <t>Health care access</t>
  </si>
  <si>
    <t>Health care delivery</t>
  </si>
  <si>
    <t>Water &amp; Sanitation</t>
  </si>
  <si>
    <t>Infrastructure</t>
  </si>
  <si>
    <t>Family planning</t>
  </si>
  <si>
    <t>Economic policy</t>
  </si>
  <si>
    <t>Military</t>
  </si>
  <si>
    <t>Political regime</t>
  </si>
  <si>
    <t>Political Regime</t>
  </si>
  <si>
    <t>Independence</t>
  </si>
  <si>
    <t>Governance</t>
  </si>
  <si>
    <t>Social insurance</t>
  </si>
  <si>
    <t>Labor</t>
  </si>
  <si>
    <t>Gender</t>
  </si>
  <si>
    <t>Culture</t>
  </si>
  <si>
    <t>Region</t>
  </si>
  <si>
    <t>Population</t>
  </si>
  <si>
    <t>Disease</t>
  </si>
  <si>
    <t>Natural resources</t>
  </si>
  <si>
    <t>Subcategory Broad</t>
  </si>
  <si>
    <t>Neighbor</t>
  </si>
  <si>
    <t>Infant</t>
  </si>
  <si>
    <t>Under-5</t>
  </si>
  <si>
    <t>Life expectancy</t>
  </si>
  <si>
    <t>1988-90</t>
  </si>
  <si>
    <t>avg 1987-93</t>
  </si>
  <si>
    <t>1900-90</t>
  </si>
  <si>
    <t>1900-1990</t>
  </si>
  <si>
    <t>1960-90</t>
  </si>
  <si>
    <t>1970-90</t>
  </si>
  <si>
    <t>1980-90</t>
  </si>
  <si>
    <t>1972/3-1989/90</t>
  </si>
  <si>
    <t>1989/90</t>
  </si>
  <si>
    <t>1950-90</t>
  </si>
  <si>
    <t>1950-95</t>
  </si>
  <si>
    <t>1982?</t>
  </si>
  <si>
    <t>1986-97</t>
  </si>
  <si>
    <t>1990-2004</t>
  </si>
  <si>
    <t>1990?</t>
  </si>
  <si>
    <t>1960s-1980s</t>
  </si>
  <si>
    <t>1994?</t>
  </si>
  <si>
    <t>Indicator</t>
  </si>
  <si>
    <t>Neighbor country selected according to the Rajkumar and Swaroop method</t>
  </si>
  <si>
    <t>Neighbor country: country in afri, lati, midd, east, or sout w/most similar GDP/cap</t>
  </si>
  <si>
    <t>Infant mortality, Hill</t>
  </si>
  <si>
    <t>Infant mortality, WB</t>
  </si>
  <si>
    <t>Infant mortality, combined Hill, WDI, HDR</t>
  </si>
  <si>
    <t>Infant mortality 1985, Hill</t>
  </si>
  <si>
    <t>Under-5 mortality, Hill</t>
  </si>
  <si>
    <t>Under-5 mortality, WB WDI</t>
  </si>
  <si>
    <t>Under-5 mortality, UNDP HDR 1993</t>
  </si>
  <si>
    <t>Number of sources (out of e total) for u5mr data</t>
  </si>
  <si>
    <t>Variance among all sources of u5mr data</t>
  </si>
  <si>
    <t>Percent difference between WB WDI and Hill et al. estimate</t>
  </si>
  <si>
    <t>Coded 1 iff available in 3 sources and if discrepancy betw Hill et al. &amp; WB WDI &lt; .25</t>
  </si>
  <si>
    <t>Under-5 mortality, Hill or, if not avail, WDI or, if not avail, HDR</t>
  </si>
  <si>
    <t>Under-5 mortality 1985, Hill</t>
  </si>
  <si>
    <t>Life Expectancy, Total, WB HNP</t>
  </si>
  <si>
    <t>Life Expectancy, Female, WB HNP</t>
  </si>
  <si>
    <t>Life Expectancy, Male, WB HNP</t>
  </si>
  <si>
    <t>Maternal Deaths per 100,000 births</t>
  </si>
  <si>
    <t>GDP per capita at PPP, PWT 6.1</t>
  </si>
  <si>
    <t>GDP per capita at PPP, WB WDI 2002</t>
  </si>
  <si>
    <t>GDP per capita at PPP, PWT 6.0</t>
  </si>
  <si>
    <t>GDP per capita at PPP, HDR1993</t>
  </si>
  <si>
    <t>GDP per capita at PPP, Maddison</t>
  </si>
  <si>
    <t>Number of sources (out of 5 total) for GDP per capita data)</t>
  </si>
  <si>
    <t>Coded 1 iff GDP per capita data available in all five sources</t>
  </si>
  <si>
    <t>Females in legisl.</t>
  </si>
  <si>
    <t>Religion</t>
  </si>
  <si>
    <t>Ethnic fragment.</t>
  </si>
  <si>
    <t>Ethnic fragmentation</t>
  </si>
  <si>
    <t>Total</t>
  </si>
  <si>
    <t>Total in millions</t>
  </si>
  <si>
    <t>Fertility</t>
  </si>
  <si>
    <t>Urbanization</t>
  </si>
  <si>
    <t>Labor force in ag.</t>
  </si>
  <si>
    <t>Malaria prevalence</t>
  </si>
  <si>
    <t>Big oil exporter</t>
  </si>
  <si>
    <t>Oil and gas</t>
  </si>
  <si>
    <t>Fuel as % exp</t>
  </si>
  <si>
    <t>Fuel 25% exp</t>
  </si>
  <si>
    <t>Fuel 50%exp</t>
  </si>
  <si>
    <t>Latitude of capital</t>
  </si>
  <si>
    <t>Latitude of center</t>
  </si>
  <si>
    <t>Tropical location</t>
  </si>
  <si>
    <t>Coastal access</t>
  </si>
  <si>
    <t>Remoteness</t>
  </si>
  <si>
    <t>Land area</t>
  </si>
  <si>
    <t>Hemisphere</t>
  </si>
  <si>
    <t>Subcategory Specific</t>
  </si>
  <si>
    <t>Both sexes</t>
  </si>
  <si>
    <t>data avail</t>
  </si>
  <si>
    <t>data variance1</t>
  </si>
  <si>
    <t>data variance2</t>
  </si>
  <si>
    <t>data reliability</t>
  </si>
  <si>
    <t>Female</t>
  </si>
  <si>
    <t>Male</t>
  </si>
  <si>
    <t>Level</t>
  </si>
  <si>
    <t>Sources</t>
  </si>
  <si>
    <t>Reliability</t>
  </si>
  <si>
    <t>Change</t>
  </si>
  <si>
    <t>$2 per day</t>
  </si>
  <si>
    <t>Gini index of income inequality, average. Missing data IMPUTED</t>
  </si>
  <si>
    <t>Gini index of income inequality, Filmer. Missing data IMPUTED</t>
  </si>
  <si>
    <t>Basis of Gini index calculation, HDR2001: consumption or income</t>
  </si>
  <si>
    <t>Inequality of manufacturing pay, 1963-1997 (Theil statistic)</t>
  </si>
  <si>
    <t>Vanhanen family farm index (usually family farm area as a percent of total cultivated area)</t>
  </si>
  <si>
    <t>Interaction between average % of labor force in agriculture and Vanhanen fay farm index</t>
  </si>
  <si>
    <t>Proportion of the population suffering from malnourishment?</t>
  </si>
  <si>
    <t>Mean Years of Schooling, Female, 15+, Barro</t>
  </si>
  <si>
    <t>Mean Years of Schooling, Male, 15+, Barro</t>
  </si>
  <si>
    <t>Mean Years of Schooling, Total, 15+, Barro</t>
  </si>
  <si>
    <t>Coded "1" iff a female mean years of schooling figure was available in Barro and Lee</t>
  </si>
  <si>
    <t>Female Literacy, 15+, WB WDI</t>
  </si>
  <si>
    <t>Male Literacy, 15+, WB WDI</t>
  </si>
  <si>
    <t>Total Literacy, 15+, WB WDI</t>
  </si>
  <si>
    <t>Coded "1" iff a female literacy figure was available in the WB WDI 2002.</t>
  </si>
  <si>
    <t>Female illiteracy, 15+, WB HNP</t>
  </si>
  <si>
    <t>Total illiteracy, 15+, WB HNP</t>
  </si>
  <si>
    <t>Male illiteracy, 15+, WB HNP</t>
  </si>
  <si>
    <t>Percent of GNP devoted to health care, Filmer</t>
  </si>
  <si>
    <t>Percent of national health expenditures devoted to local health care, Filmer</t>
  </si>
  <si>
    <t>Percent of GNP devoted to local health care, Filmer</t>
  </si>
  <si>
    <t>Health expenditure per capita, PPP, WB</t>
  </si>
  <si>
    <t>Health expenditure per capita, PPP, WB, missing data IMPUTED</t>
  </si>
  <si>
    <t>Public AND private health expenditure as % GDP,  WB</t>
  </si>
  <si>
    <t>Public health expenditure as % GDP, WB</t>
  </si>
  <si>
    <t>Coded "1" if data available in WB HNP stats for 1990 and/or 1991.</t>
  </si>
  <si>
    <t>Filmer Database</t>
  </si>
  <si>
    <t>Kaufmann/Zoido</t>
  </si>
  <si>
    <t>US Soc Sec Admin</t>
  </si>
  <si>
    <t>ILO WLR 1997/8</t>
  </si>
  <si>
    <t>McGuire 1999</t>
  </si>
  <si>
    <t>UNDP 1995</t>
  </si>
  <si>
    <t>HDR 2004</t>
  </si>
  <si>
    <t>IPU 1999</t>
  </si>
  <si>
    <t>La Porta et al.</t>
  </si>
  <si>
    <t>Easterly/Levine</t>
  </si>
  <si>
    <t>Annett</t>
  </si>
  <si>
    <t>US Census Bureau</t>
  </si>
  <si>
    <t>WB 2004</t>
  </si>
  <si>
    <t>Gallup/Mell/Sachs</t>
  </si>
  <si>
    <t>Date</t>
  </si>
  <si>
    <t>1960-1990</t>
  </si>
  <si>
    <t>Avg 1989-91</t>
  </si>
  <si>
    <t>1990s</t>
  </si>
  <si>
    <t>c. 1995</t>
  </si>
  <si>
    <t>circa 1990</t>
  </si>
  <si>
    <t>1993-2000</t>
  </si>
  <si>
    <t>circa 1995</t>
  </si>
  <si>
    <t>1963-97</t>
  </si>
  <si>
    <t>1970-1991</t>
  </si>
  <si>
    <t>Avg 1990-91</t>
  </si>
  <si>
    <t>Avg 1987-1993</t>
  </si>
  <si>
    <t>Avg 1988-92</t>
  </si>
  <si>
    <t>c. 1990</t>
  </si>
  <si>
    <t>1987-90</t>
  </si>
  <si>
    <t>Avg 1985-95</t>
  </si>
  <si>
    <t>1990-97</t>
  </si>
  <si>
    <t>circa 2000</t>
  </si>
  <si>
    <t>1985-2000</t>
  </si>
  <si>
    <t>1985-200</t>
  </si>
  <si>
    <t>1988-92</t>
  </si>
  <si>
    <t>1989-91</t>
  </si>
  <si>
    <t>Percent of pregant women receiving prenatal care, HDR 1993</t>
  </si>
  <si>
    <t>Percent of pregant women receiving prenatal care, Filmer</t>
  </si>
  <si>
    <t>Percent of pregant women receiving prenatal care, PAHO</t>
  </si>
  <si>
    <t>Percent of pregant women receiving prenatal care, average</t>
  </si>
  <si>
    <t>Percent of births attended by trained personnel, HDR</t>
  </si>
  <si>
    <t>Percent of births attended by trained personnel, WB WDI</t>
  </si>
  <si>
    <t>Percent of births attended by trained personnel, PAHO</t>
  </si>
  <si>
    <t>Percent of births attended by trained personnel, avg UNDP, WB, PAHO</t>
  </si>
  <si>
    <t>Percent of births attended by trained personnel, SOWC</t>
  </si>
  <si>
    <t>Percent of births attended by trained personnel, WHO</t>
  </si>
  <si>
    <t>Percent of births attended by trained personnel, combined</t>
  </si>
  <si>
    <t>Coded "1" iff a birth attendance figure was available either in UNDP 1993 or in WB WDI 2002</t>
  </si>
  <si>
    <t>Percent of births attended by trained personnel, WB HNP</t>
  </si>
  <si>
    <t>Percent of births attended by trained personnel, Filmer</t>
  </si>
  <si>
    <t>Percent of births attended by trained personnel, average, missing data IMPUTED</t>
  </si>
  <si>
    <t>Births attended by trained personnel in NEIGHBOR country, Swaroop method</t>
  </si>
  <si>
    <t>Births attended by trained personnel, mean in all NEIGHBORING countries</t>
  </si>
  <si>
    <t>Births attended, mean in NEIGHBORING country in region with closest GDP/cap</t>
  </si>
  <si>
    <t>Proportion with 3 doses of DTP vaccine, UNICEF/WHO consensus estimates</t>
  </si>
  <si>
    <t>Swaroop NEIGHBOR % 3 doses  DTP UNICEF/WHO consensus estimates</t>
  </si>
  <si>
    <t>GDP NEIGHBOR % MCV UNICEF/WHO consensus estimates</t>
  </si>
  <si>
    <t>GDP per capita at PPP in 1990 as multiple of per capita GDP at PPP in 1960</t>
  </si>
  <si>
    <t>Trade as a percent of GDP</t>
  </si>
  <si>
    <t>Proportion of population making less than $2 per day</t>
  </si>
  <si>
    <t>Gini index of income inequality, Filmer. Missing data NOT imputed</t>
  </si>
  <si>
    <t>Gini index of income inequality, WB 2002. Missing data NOT imputed</t>
  </si>
  <si>
    <t>Gini index of income inequality, HDR 2001. Missing data NOT imputed</t>
  </si>
  <si>
    <t>Gini index of income inequality, average. Missing data NOT imputed</t>
  </si>
  <si>
    <t>Coded 1 iff data available in Dei/Squi, HDR 2001, or WB WDI 2002</t>
  </si>
  <si>
    <t>Sanitation (% population with access), WB WDI 2002</t>
  </si>
  <si>
    <t>Sanitation (% population with access), HDR 1993</t>
  </si>
  <si>
    <t>Sanitation (% population with access), average</t>
  </si>
  <si>
    <t>Roads paved as % total roads</t>
  </si>
  <si>
    <t>Telephone mainlines per 1000 people</t>
  </si>
  <si>
    <t>Total family planning effort score, Ross database</t>
  </si>
  <si>
    <t>Postpartum family planning (service variable)</t>
  </si>
  <si>
    <t>Proportion of years from 1965 to 1990 that a country was "open to trade"</t>
  </si>
  <si>
    <t>Participated in at least one external war, 1960-1995</t>
  </si>
  <si>
    <t xml:space="preserve">Military expenditure (% of GNI) </t>
  </si>
  <si>
    <t>Democracy (DEMOC) in 1990</t>
  </si>
  <si>
    <t>Autocracy (AUTOC) in 1990</t>
  </si>
  <si>
    <t>Democracy minus autocracy in 1990 (POLITY)</t>
  </si>
  <si>
    <t>(Democracy minus Autocracy) + 10 in 1990</t>
  </si>
  <si>
    <t>Cumulative total of democracy points, 1900-1990</t>
  </si>
  <si>
    <t>Cumulative total of autocracy points, 1900-1990</t>
  </si>
  <si>
    <t>Cumulative (Democ-Autoc) + 10, 1900-1990</t>
  </si>
  <si>
    <t>Cumulative total of years observed, 1900-1990</t>
  </si>
  <si>
    <t>Mean Democ per years observed, 1900-1990</t>
  </si>
  <si>
    <t>Mean Autoc per years observed, 1900-1990</t>
  </si>
  <si>
    <t>Mean (Democ-Autoc) per years observed, 1900-1990</t>
  </si>
  <si>
    <t>Mean (Democ-Autoc) + 10 per years observed, 1900-1990</t>
  </si>
  <si>
    <t>Cumulative total of democracy points, 1960-1990</t>
  </si>
  <si>
    <t>Cumulative total of autocracy points, 1960-1990</t>
  </si>
  <si>
    <t>Cumulative (Democ-Autoc) + 10, 1960-1990</t>
  </si>
  <si>
    <t>Cumulative total of years observed, 1960-1990</t>
  </si>
  <si>
    <t>Mean Democ per years observed, 1960-1990</t>
  </si>
  <si>
    <t>Mean Autoc per years observed, 1960-1990</t>
  </si>
  <si>
    <t>Mean (Democ-Autoc) per years observed, 1960-1990</t>
  </si>
  <si>
    <t>Mean (Democ-Autoc) + 10 per years observed, 1960-1990</t>
  </si>
  <si>
    <t>Private health expenditure as % GDP, WB</t>
  </si>
  <si>
    <t>Hospital beds (per 1,000 people), WB</t>
  </si>
  <si>
    <t>Physicians per 100,000 population, WB</t>
  </si>
  <si>
    <t>Physicians per 100,000 population, WHO</t>
  </si>
  <si>
    <t>Nurses per 100,000 population, WHO</t>
  </si>
  <si>
    <t>Ratio of physicians to nurses, calc. from WHO World Hlth Stats Ann 1993</t>
  </si>
  <si>
    <t>Percent of population with access to local health services, Filmer</t>
  </si>
  <si>
    <t>Percent of population covered by primary health care, Filmer</t>
  </si>
  <si>
    <t>Health services (% population with access), HDR 1993</t>
  </si>
  <si>
    <t>Health services (% population with access), PAHO</t>
  </si>
  <si>
    <t>Cumulative total of years observed, 1980-1990</t>
  </si>
  <si>
    <t>Mean Democ per years observed, 1980-1990</t>
  </si>
  <si>
    <t>Mean Autoc per years observed, 1980-1990</t>
  </si>
  <si>
    <t>Mean (Democ-Autoc) per years observed, 1980-1990</t>
  </si>
  <si>
    <t>Mean (Democ-Autoc) + 10 ["Polity"] per years observed, 1980-1990</t>
  </si>
  <si>
    <t>Number of years 1900-1990 with score of 5 or higher on Polity IV Democ Index</t>
  </si>
  <si>
    <t>LN of years 1900-1990 with score of 5 or higher on Polity IV Democ Index</t>
  </si>
  <si>
    <t>Freedom House civil libs + political libs, mean rating 1972/3-1989/90</t>
  </si>
  <si>
    <t>Freedom House civil libs + political libs, rating 1989/90</t>
  </si>
  <si>
    <t>Consolidated Marxist regime for prolonged period between 1950 and 1990</t>
  </si>
  <si>
    <t>Under socialist rule for a considerable time from 1950 to 1995</t>
  </si>
  <si>
    <t>Timing of national independence</t>
  </si>
  <si>
    <t>Proportion of years independent, 1776-1980</t>
  </si>
  <si>
    <t>Kaufman/Zoido voice and accountability</t>
  </si>
  <si>
    <t>Kaufman/Zoido lack of political instability and violence</t>
  </si>
  <si>
    <t>Kaufman/Zoido government effectiveness</t>
  </si>
  <si>
    <t>Kaufman/Zoido regulatory burden</t>
  </si>
  <si>
    <t>Kaufman/Zoido rule of law</t>
  </si>
  <si>
    <t>Kaufman/Zoido lack of graft and corruption</t>
  </si>
  <si>
    <t>Institutional Quality Index?</t>
  </si>
  <si>
    <t>Social insurance program experience to 1995</t>
  </si>
  <si>
    <t>Union members as % of non-agricultural labor force, 1995</t>
  </si>
  <si>
    <t>Labor strength index: average of z-scores on each labor indicator for which information exists</t>
  </si>
  <si>
    <t>Females per 100 Males</t>
  </si>
  <si>
    <t>Index of Female Life Expectancy (Male = 100)</t>
  </si>
  <si>
    <t>Female Child Economically Active Rate (Age 10-14)</t>
  </si>
  <si>
    <t>Female Labor Force Participation (Age 15+), 1990</t>
  </si>
  <si>
    <t>GDP NEIGHBOR % 3 doses  DTP UNICEF/WHO consensus estimates</t>
  </si>
  <si>
    <t>Proportion with BCG vaccination, WHO</t>
  </si>
  <si>
    <t>Proportion with POL3 vaccine, WHO</t>
  </si>
  <si>
    <t>Proportion with MCV vaccination, WHO</t>
  </si>
  <si>
    <t>Proportion with TT2+ vaccination, WHO</t>
  </si>
  <si>
    <t>Average of BCG, POL3, and MCV vaccination</t>
  </si>
  <si>
    <t>Proportion of one year-olds immunized, HDR</t>
  </si>
  <si>
    <t>Safe Water (% population with access), WB</t>
  </si>
  <si>
    <t>Safe Water (% population with access), WB WDI 2002</t>
  </si>
  <si>
    <t>Safe Water (% population with access), HDR 1993</t>
  </si>
  <si>
    <t>Safe Water (% population with access), average</t>
  </si>
  <si>
    <t>Sanitation (% population with access), WB HNP</t>
  </si>
  <si>
    <t>Index of ethnic fractionalization, Easterly and Levine</t>
  </si>
  <si>
    <t>Index of ethnic fractionalization, La Porta</t>
  </si>
  <si>
    <t>Ethnolinguistic fractionalization</t>
  </si>
  <si>
    <t>East Asia &amp; Pacific</t>
  </si>
  <si>
    <t>South Asia</t>
  </si>
  <si>
    <t>Sub-Saharan Africa</t>
  </si>
  <si>
    <t>Latin America &amp; Caribbean</t>
  </si>
  <si>
    <t>Middle East &amp; North Africa</t>
  </si>
  <si>
    <t>Total Population</t>
  </si>
  <si>
    <t>Total population in millions</t>
  </si>
  <si>
    <t>Total Fertility Rate, WB HNP</t>
  </si>
  <si>
    <t>Total Fertility Rate, WB WDI</t>
  </si>
  <si>
    <t>Proportion of population in urban areas</t>
  </si>
  <si>
    <t>Proportion of labor force in agriculture, 1990</t>
  </si>
  <si>
    <t>Malaria prevalence in 1994</t>
  </si>
  <si>
    <t>Whether the country was a major oil exporter (=1) or not (=0)</t>
  </si>
  <si>
    <t>log of per capita BTUs of proven oil and natural gas reserves</t>
  </si>
  <si>
    <t>Fuel exports as a percentage of merchandise exports</t>
  </si>
  <si>
    <t>Fuel exports are 25% or more of merchandise exports</t>
  </si>
  <si>
    <t>Fuel exports are 50% or more of merchandise exports</t>
  </si>
  <si>
    <t>Latitude of capital city</t>
  </si>
  <si>
    <t>Latitude of country centroid</t>
  </si>
  <si>
    <t>Any part of country's territory within 20 degrees of equator</t>
  </si>
  <si>
    <t>Any part of country's territory within 10 degrees of equator</t>
  </si>
  <si>
    <t>Proportion of land area in geographical tropics</t>
  </si>
  <si>
    <t>Population in the geographical tropics (%)</t>
  </si>
  <si>
    <t>population in the ecological tropics (%)</t>
  </si>
  <si>
    <t>Proportion of land area within 100 km of the coast</t>
  </si>
  <si>
    <t>Mean distance to nearest coastline (km)</t>
  </si>
  <si>
    <t>Proportion of population within 100 km of the coast</t>
  </si>
  <si>
    <t>Ratio of population within 100 km of coast to total population</t>
  </si>
  <si>
    <t>Proportion of land area within 100 km of the coast or sea-navigable river</t>
  </si>
  <si>
    <t>Cumulative total of democracy points, 1970-1990</t>
  </si>
  <si>
    <t>Cumulative total of autocracy points, 1970-1990</t>
  </si>
  <si>
    <t>Cumulative (Democ-Autoc) + 10, 1970-1990</t>
  </si>
  <si>
    <t>Cumulative total of years observed, 1970-1990</t>
  </si>
  <si>
    <t>Mean Democ per years observed, 1970-1990</t>
  </si>
  <si>
    <t>Mean Autoc per years observed, 1970-1990</t>
  </si>
  <si>
    <t>Mean (Democ-Autoc) per years observed, 1970-1990</t>
  </si>
  <si>
    <t>Mean (Democ-Autoc) + 10 ["Polity"] per years observed, 1970-1990</t>
  </si>
  <si>
    <t>Cumulative total of democracy points, 1980-1990</t>
  </si>
  <si>
    <t>Cumulative total of autocracy points, 1980-1990</t>
  </si>
  <si>
    <t>Cumulative (Democ-Autoc) + 10, 1980-1990</t>
  </si>
  <si>
    <t>Country not in original Fam Plan 92 country database for 1990</t>
  </si>
  <si>
    <t>Included in 47-country dataset</t>
  </si>
  <si>
    <t>Included in 94-country dataset</t>
  </si>
  <si>
    <t>abbr</t>
  </si>
  <si>
    <t>neighbor</t>
  </si>
  <si>
    <t>neighborg</t>
  </si>
  <si>
    <t>imrhil</t>
  </si>
  <si>
    <t>imrwb</t>
  </si>
  <si>
    <t>imrcom</t>
  </si>
  <si>
    <t>imr85</t>
  </si>
  <si>
    <t>u5mrhil</t>
  </si>
  <si>
    <t>u5mrwdi</t>
  </si>
  <si>
    <t>u5mrhdr</t>
  </si>
  <si>
    <t>u5mrsour</t>
  </si>
  <si>
    <t>u5mrvar1</t>
  </si>
  <si>
    <t>u5mrvar2</t>
  </si>
  <si>
    <t>u5mrreli</t>
  </si>
  <si>
    <t>u5mrcom</t>
  </si>
  <si>
    <t>u5mr85</t>
  </si>
  <si>
    <t>lifext</t>
  </si>
  <si>
    <t>lifexf</t>
  </si>
  <si>
    <t>lifexm</t>
  </si>
  <si>
    <t>matmort</t>
  </si>
  <si>
    <t>gdpp61</t>
  </si>
  <si>
    <t>gdpwdi</t>
  </si>
  <si>
    <t>gdpp60</t>
  </si>
  <si>
    <t>gdph</t>
  </si>
  <si>
    <t>gdpm</t>
  </si>
  <si>
    <t>gdpsour</t>
  </si>
  <si>
    <t>gdpreli</t>
  </si>
  <si>
    <t>gdppgr</t>
  </si>
  <si>
    <t>trade</t>
  </si>
  <si>
    <t>pov2cd01</t>
  </si>
  <si>
    <t>pov2wb01</t>
  </si>
  <si>
    <t>pov2ls97</t>
  </si>
  <si>
    <t>ginifil</t>
  </si>
  <si>
    <t>giniwb</t>
  </si>
  <si>
    <t>ginihdr</t>
  </si>
  <si>
    <t>giniavn</t>
  </si>
  <si>
    <t>giniqual</t>
  </si>
  <si>
    <t>giniavni</t>
  </si>
  <si>
    <t>giniavg</t>
  </si>
  <si>
    <t>giniavgx</t>
  </si>
  <si>
    <t>ginifilx</t>
  </si>
  <si>
    <t>ginimeth</t>
  </si>
  <si>
    <t>mfgineq</t>
  </si>
  <si>
    <t>famfarm</t>
  </si>
  <si>
    <t>labagff</t>
  </si>
  <si>
    <t>malnu</t>
  </si>
  <si>
    <t>mysf</t>
  </si>
  <si>
    <t>mysm</t>
  </si>
  <si>
    <t>myst</t>
  </si>
  <si>
    <t>mysfq</t>
  </si>
  <si>
    <t>litfewdi</t>
  </si>
  <si>
    <t>litmawdi</t>
  </si>
  <si>
    <t>littowdi</t>
  </si>
  <si>
    <t>illiqu</t>
  </si>
  <si>
    <t>illife</t>
  </si>
  <si>
    <t>illito</t>
  </si>
  <si>
    <t>illima</t>
  </si>
  <si>
    <t>fhlthgdp</t>
  </si>
  <si>
    <t>flochlth</t>
  </si>
  <si>
    <t>flocgdp</t>
  </si>
  <si>
    <t>hlxcpwb</t>
  </si>
  <si>
    <t>hlxcpwbx</t>
  </si>
  <si>
    <t>hlxtowb</t>
  </si>
  <si>
    <t>hlxpuwb</t>
  </si>
  <si>
    <t>hlxpuqu</t>
  </si>
  <si>
    <t>hlxprwb</t>
  </si>
  <si>
    <t>bedswb</t>
  </si>
  <si>
    <t>docswb</t>
  </si>
  <si>
    <t>docswho</t>
  </si>
  <si>
    <t>nurswho</t>
  </si>
  <si>
    <t>docnuwho</t>
  </si>
  <si>
    <t>faccloc</t>
  </si>
  <si>
    <t>faccphc</t>
  </si>
  <si>
    <t>hlsvhdr</t>
  </si>
  <si>
    <t>hlsvpah</t>
  </si>
  <si>
    <t>prenhdr</t>
  </si>
  <si>
    <t>prenfil</t>
  </si>
  <si>
    <t>prenpah</t>
  </si>
  <si>
    <t>prenavg</t>
  </si>
  <si>
    <t>delivhdr</t>
  </si>
  <si>
    <t>delivwdi</t>
  </si>
  <si>
    <t>delivpah</t>
  </si>
  <si>
    <t>delivnew</t>
  </si>
  <si>
    <t>delivsow</t>
  </si>
  <si>
    <t>delivwho</t>
  </si>
  <si>
    <t>delivcom</t>
  </si>
  <si>
    <t>delivqual</t>
  </si>
  <si>
    <t>delivwb</t>
  </si>
  <si>
    <t>delivfil</t>
  </si>
  <si>
    <t>delivavgx</t>
  </si>
  <si>
    <t>delivns</t>
  </si>
  <si>
    <t>delivna</t>
  </si>
  <si>
    <t>delivng</t>
  </si>
  <si>
    <t>DTP3con</t>
  </si>
  <si>
    <t>MCVcon</t>
  </si>
  <si>
    <t>DTP3neis</t>
  </si>
  <si>
    <t>MCVneig</t>
  </si>
  <si>
    <t>DTP3neig</t>
  </si>
  <si>
    <t>bcg</t>
  </si>
  <si>
    <t>pol3</t>
  </si>
  <si>
    <t>mcv</t>
  </si>
  <si>
    <t>tt2</t>
  </si>
  <si>
    <t>vaccwho</t>
  </si>
  <si>
    <t>vacchdr</t>
  </si>
  <si>
    <t>watewb</t>
  </si>
  <si>
    <t>watewdi</t>
  </si>
  <si>
    <t>watehdr</t>
  </si>
  <si>
    <t>wateavg</t>
  </si>
  <si>
    <t>Female Labor Force Participation (Male =100)</t>
  </si>
  <si>
    <t>Female Share of Earned Income</t>
  </si>
  <si>
    <t>UNDP Gender Empwrment Measure</t>
  </si>
  <si>
    <t>Female share of lower-house (or unicameral) legislative seats in 1990</t>
  </si>
  <si>
    <t>Female share of lower-house (or unicameral) legislative seats as of 5 February 1999</t>
  </si>
  <si>
    <t>Female share of lower-house (or unicameral) legislative seats in 2004</t>
  </si>
  <si>
    <t>Female share of lower house/unicam legislative seats in earliest year 1990, 1999, 2004.</t>
  </si>
  <si>
    <t>90%+ Muslim, Filmer</t>
  </si>
  <si>
    <t>Proportion Muslim, La Porta</t>
  </si>
  <si>
    <t>Index of ethnic fractionalization, Filmer, missing data gets overall avg</t>
  </si>
  <si>
    <t>ind1776</t>
  </si>
  <si>
    <t>kzva</t>
  </si>
  <si>
    <t>kziv</t>
  </si>
  <si>
    <t>kzge</t>
  </si>
  <si>
    <t>kzrb</t>
  </si>
  <si>
    <t>kzrl</t>
  </si>
  <si>
    <t>kzgc</t>
  </si>
  <si>
    <t>iqualgsm</t>
  </si>
  <si>
    <t>socins</t>
  </si>
  <si>
    <t>undens</t>
  </si>
  <si>
    <t>labstr</t>
  </si>
  <si>
    <t>fmr</t>
  </si>
  <si>
    <t>fmrlifx</t>
  </si>
  <si>
    <t>fchilab</t>
  </si>
  <si>
    <t>flabfor</t>
  </si>
  <si>
    <t>fmrlab</t>
  </si>
  <si>
    <t>fincome</t>
  </si>
  <si>
    <t>gem</t>
  </si>
  <si>
    <t>fleg90</t>
  </si>
  <si>
    <t>fleg99</t>
  </si>
  <si>
    <t>fleg04</t>
  </si>
  <si>
    <t>flegcom</t>
  </si>
  <si>
    <t>musl</t>
  </si>
  <si>
    <t>muslpct</t>
  </si>
  <si>
    <t>ethnfil</t>
  </si>
  <si>
    <t>ethnel</t>
  </si>
  <si>
    <t>ethnl</t>
  </si>
  <si>
    <t>ethnann</t>
  </si>
  <si>
    <t>east</t>
  </si>
  <si>
    <t>sout</t>
  </si>
  <si>
    <t>afri</t>
  </si>
  <si>
    <t>lati</t>
  </si>
  <si>
    <t>midd</t>
  </si>
  <si>
    <t>popcens</t>
  </si>
  <si>
    <t>popgs</t>
  </si>
  <si>
    <t>fert</t>
  </si>
  <si>
    <t>fertwdi</t>
  </si>
  <si>
    <t>urbwb</t>
  </si>
  <si>
    <t>urbwdi</t>
  </si>
  <si>
    <t>urbgs</t>
  </si>
  <si>
    <t>labfag</t>
  </si>
  <si>
    <t>malaria</t>
  </si>
  <si>
    <t>oil</t>
  </si>
  <si>
    <t>btu</t>
  </si>
  <si>
    <t>fuel%</t>
  </si>
  <si>
    <t xml:space="preserve">fuel25% </t>
  </si>
  <si>
    <t>fuel 50%</t>
  </si>
  <si>
    <t>latcap</t>
  </si>
  <si>
    <t>latcen</t>
  </si>
  <si>
    <t>trop20</t>
  </si>
  <si>
    <t>trop10</t>
  </si>
  <si>
    <t>lgtrogs</t>
  </si>
  <si>
    <t>pgtrogs</t>
  </si>
  <si>
    <t>pgtrogms</t>
  </si>
  <si>
    <t>petrogms</t>
  </si>
  <si>
    <t>lancgs</t>
  </si>
  <si>
    <t>discgms</t>
  </si>
  <si>
    <t>popcgs</t>
  </si>
  <si>
    <t>popcgms</t>
  </si>
  <si>
    <t>lancrgs</t>
  </si>
  <si>
    <t>dcrgms</t>
  </si>
  <si>
    <t>popcrgs</t>
  </si>
  <si>
    <t>popcrgms</t>
  </si>
  <si>
    <t>dencgs</t>
  </si>
  <si>
    <t>denics</t>
  </si>
  <si>
    <t>locked</t>
  </si>
  <si>
    <t>lockedne</t>
  </si>
  <si>
    <t>airdist</t>
  </si>
  <si>
    <t>trancost</t>
  </si>
  <si>
    <t>areags</t>
  </si>
  <si>
    <t>areagms</t>
  </si>
  <si>
    <t>southlat</t>
  </si>
  <si>
    <t>goodata</t>
  </si>
  <si>
    <t>notorig</t>
  </si>
  <si>
    <t>datas47</t>
  </si>
  <si>
    <t>datas94</t>
  </si>
  <si>
    <t>Afghanistan</t>
  </si>
  <si>
    <t>afg</t>
  </si>
  <si>
    <t>Iran</t>
  </si>
  <si>
    <t>Yemen</t>
  </si>
  <si>
    <t>Algeria</t>
  </si>
  <si>
    <t>alg</t>
  </si>
  <si>
    <t>Morocco</t>
  </si>
  <si>
    <t>Angola</t>
  </si>
  <si>
    <t>ang</t>
  </si>
  <si>
    <t>Cameroon</t>
  </si>
  <si>
    <t>Guinea-Bissau</t>
  </si>
  <si>
    <t>Argentina</t>
  </si>
  <si>
    <t>arg</t>
  </si>
  <si>
    <t>Chile</t>
  </si>
  <si>
    <t>Colombia</t>
  </si>
  <si>
    <t>Bahrain</t>
  </si>
  <si>
    <t>bah</t>
  </si>
  <si>
    <t>U Arab Emir</t>
  </si>
  <si>
    <t>Saudi Arabia</t>
  </si>
  <si>
    <t>Bangladesh</t>
  </si>
  <si>
    <t>ban</t>
  </si>
  <si>
    <t>Pakistan</t>
  </si>
  <si>
    <t>Bhutan</t>
  </si>
  <si>
    <t>Benin</t>
  </si>
  <si>
    <t>ben</t>
  </si>
  <si>
    <t>Togo</t>
  </si>
  <si>
    <t>Mauritania</t>
  </si>
  <si>
    <t>bhu</t>
  </si>
  <si>
    <t>China</t>
  </si>
  <si>
    <t>Bolivia</t>
  </si>
  <si>
    <t>bol</t>
  </si>
  <si>
    <t>Nicaragua</t>
  </si>
  <si>
    <t>Botswana</t>
  </si>
  <si>
    <t>bot</t>
  </si>
  <si>
    <t>South Africa</t>
  </si>
  <si>
    <t>Gabon</t>
  </si>
  <si>
    <t>Brazil</t>
  </si>
  <si>
    <t>bra</t>
  </si>
  <si>
    <t>Uruguay</t>
  </si>
  <si>
    <t>Costa Rica</t>
  </si>
  <si>
    <t>Burkina Faso</t>
  </si>
  <si>
    <t>bur</t>
  </si>
  <si>
    <t>Cote d'Ivoire</t>
  </si>
  <si>
    <t>Burundi</t>
  </si>
  <si>
    <t>bnd</t>
  </si>
  <si>
    <t>Rwanda</t>
  </si>
  <si>
    <t>Cambodia</t>
  </si>
  <si>
    <t>Mean distance to nearest coastline or sea-navigable river (km)</t>
  </si>
  <si>
    <t>Proportion of population within 100 km of the coast or sea-navigable river</t>
  </si>
  <si>
    <t>Density of population within 100 km of the coast</t>
  </si>
  <si>
    <t>Density of population NOT within 100 km of the coast</t>
  </si>
  <si>
    <t>Whether country is landlocked</t>
  </si>
  <si>
    <t>Whether country is landlocked and not in Europe</t>
  </si>
  <si>
    <t>Distance by air in km to closest among NY, Rotterdam, Tokyo</t>
  </si>
  <si>
    <t>Land area of country in km, minus submerged land</t>
  </si>
  <si>
    <t>Land area (sq km)</t>
  </si>
  <si>
    <t>Whether any part of country lies south of equator</t>
  </si>
  <si>
    <t>Number of indicators with good data (Of 6: u5mr, GDPcap, Gini, mysf hlthsp, deliv)</t>
  </si>
  <si>
    <t>Gambia</t>
  </si>
  <si>
    <t>gam</t>
  </si>
  <si>
    <t>Guinea</t>
  </si>
  <si>
    <t>Ghana</t>
  </si>
  <si>
    <t>gha</t>
  </si>
  <si>
    <t>gua</t>
  </si>
  <si>
    <t>Mexico</t>
  </si>
  <si>
    <t>Peru</t>
  </si>
  <si>
    <t>gui</t>
  </si>
  <si>
    <t>Uganda</t>
  </si>
  <si>
    <t>Guinea-Bis</t>
  </si>
  <si>
    <t>gub</t>
  </si>
  <si>
    <t>Senegal</t>
  </si>
  <si>
    <t>.</t>
  </si>
  <si>
    <t>Guyana</t>
  </si>
  <si>
    <t>guy</t>
  </si>
  <si>
    <t>Honduras</t>
  </si>
  <si>
    <t>Haiti</t>
  </si>
  <si>
    <t>hai</t>
  </si>
  <si>
    <t>hon</t>
  </si>
  <si>
    <t>Hong Kong</t>
  </si>
  <si>
    <t>hkg</t>
  </si>
  <si>
    <t>Singapore</t>
  </si>
  <si>
    <t>ida</t>
  </si>
  <si>
    <t>Nepal</t>
  </si>
  <si>
    <t>Indonesia</t>
  </si>
  <si>
    <t>idn</t>
  </si>
  <si>
    <t>Malaysia</t>
  </si>
  <si>
    <t>Mongolia</t>
  </si>
  <si>
    <t>irn</t>
  </si>
  <si>
    <t>Turkey</t>
  </si>
  <si>
    <t>Iraq</t>
  </si>
  <si>
    <t>irq</t>
  </si>
  <si>
    <t>Tunisia</t>
  </si>
  <si>
    <t>jam</t>
  </si>
  <si>
    <t>Jordan</t>
  </si>
  <si>
    <t>jor</t>
  </si>
  <si>
    <t>ken</t>
  </si>
  <si>
    <t>kon</t>
  </si>
  <si>
    <t>Korea Rep</t>
  </si>
  <si>
    <t>Korea, Rep</t>
  </si>
  <si>
    <t>kos</t>
  </si>
  <si>
    <t>Kuwait</t>
  </si>
  <si>
    <t>kuw</t>
  </si>
  <si>
    <t>United Arab Emirates</t>
  </si>
  <si>
    <t>lao</t>
  </si>
  <si>
    <t>Vietnam</t>
  </si>
  <si>
    <t>leb</t>
  </si>
  <si>
    <t>les</t>
  </si>
  <si>
    <t>Liberia</t>
  </si>
  <si>
    <t>lib</t>
  </si>
  <si>
    <t>Libya</t>
  </si>
  <si>
    <t>lby</t>
  </si>
  <si>
    <t>Oman</t>
  </si>
  <si>
    <t>Madagascar</t>
  </si>
  <si>
    <t>mad</t>
  </si>
  <si>
    <t>Mozambique</t>
  </si>
  <si>
    <t>Malawi</t>
  </si>
  <si>
    <t>mlw</t>
  </si>
  <si>
    <t>Niger</t>
  </si>
  <si>
    <t>mls</t>
  </si>
  <si>
    <t>mli</t>
  </si>
  <si>
    <t>Tanzania</t>
  </si>
  <si>
    <t>mtn</t>
  </si>
  <si>
    <t>Mauritius</t>
  </si>
  <si>
    <t>mts</t>
  </si>
  <si>
    <t>mex</t>
  </si>
  <si>
    <t>mon</t>
  </si>
  <si>
    <t>mor</t>
  </si>
  <si>
    <t>moz</t>
  </si>
  <si>
    <t>Sierra Leone</t>
  </si>
  <si>
    <t>Myanmar</t>
  </si>
  <si>
    <t>mya</t>
  </si>
  <si>
    <t>nam</t>
  </si>
  <si>
    <t>nep</t>
  </si>
  <si>
    <t>nic</t>
  </si>
  <si>
    <t xml:space="preserve"> </t>
  </si>
  <si>
    <t>ngr</t>
  </si>
  <si>
    <t>nga</t>
  </si>
  <si>
    <t>oma</t>
  </si>
  <si>
    <t>UAE</t>
  </si>
  <si>
    <t>pak</t>
  </si>
  <si>
    <t>Sri Lanka</t>
  </si>
  <si>
    <t>pan</t>
  </si>
  <si>
    <t>Papua N.G.</t>
  </si>
  <si>
    <t>pap</t>
  </si>
  <si>
    <t>Paraguay</t>
  </si>
  <si>
    <t>par</t>
  </si>
  <si>
    <t>per</t>
  </si>
  <si>
    <t>phi</t>
  </si>
  <si>
    <t>rwa</t>
  </si>
  <si>
    <t>Saudi Arab</t>
  </si>
  <si>
    <t>sau</t>
  </si>
  <si>
    <t>sen</t>
  </si>
  <si>
    <t>sie</t>
  </si>
  <si>
    <t>sin</t>
  </si>
  <si>
    <t>Somalia</t>
  </si>
  <si>
    <t>som</t>
  </si>
  <si>
    <t>saf</t>
  </si>
  <si>
    <t>sri</t>
  </si>
  <si>
    <t>sud</t>
  </si>
  <si>
    <t>swz</t>
  </si>
  <si>
    <t>Syria</t>
  </si>
  <si>
    <t>syr</t>
  </si>
  <si>
    <t>tan</t>
  </si>
  <si>
    <t>tha</t>
  </si>
  <si>
    <t>tog</t>
  </si>
  <si>
    <t>Trin &amp; Tob</t>
  </si>
  <si>
    <t>tri</t>
  </si>
  <si>
    <t>tun</t>
  </si>
  <si>
    <t>tur</t>
  </si>
  <si>
    <t>uga</t>
  </si>
  <si>
    <t>uae</t>
  </si>
  <si>
    <t>uru</t>
  </si>
  <si>
    <t>ven</t>
  </si>
  <si>
    <t>vie</t>
  </si>
  <si>
    <t>yem</t>
  </si>
  <si>
    <t>zam</t>
  </si>
  <si>
    <t>Zimbabwe</t>
  </si>
  <si>
    <t>zim</t>
  </si>
  <si>
    <t>Count</t>
  </si>
  <si>
    <t>Mean</t>
  </si>
  <si>
    <t>St Dev</t>
  </si>
  <si>
    <t xml:space="preserve">Rajkumar, Andrew S., and Vinaya Swaroop (2002). "Public Spending and Outcomes: Does Governance Matter?" Unpublished paper (March). Washington, DC: World Bank.
</t>
  </si>
  <si>
    <t>See "indicator" above</t>
  </si>
  <si>
    <t>saniwb</t>
  </si>
  <si>
    <t>saniwdi</t>
  </si>
  <si>
    <t>sanihdr</t>
  </si>
  <si>
    <t>saniavg</t>
  </si>
  <si>
    <t>paved</t>
  </si>
  <si>
    <t>phones</t>
  </si>
  <si>
    <t>rtot</t>
  </si>
  <si>
    <t>rpos</t>
  </si>
  <si>
    <t>tradeop</t>
  </si>
  <si>
    <t>war</t>
  </si>
  <si>
    <t>milsp</t>
  </si>
  <si>
    <t>dem90</t>
  </si>
  <si>
    <t>aut90</t>
  </si>
  <si>
    <t>pol90</t>
  </si>
  <si>
    <t>ten90</t>
  </si>
  <si>
    <t>demt0090</t>
  </si>
  <si>
    <t>autt0090</t>
  </si>
  <si>
    <t>dmat0090</t>
  </si>
  <si>
    <t>dyrs0090</t>
  </si>
  <si>
    <t>davg0090</t>
  </si>
  <si>
    <t>aavg0090</t>
  </si>
  <si>
    <t>pavg0090</t>
  </si>
  <si>
    <t>qavg0090</t>
  </si>
  <si>
    <t>demt6090</t>
  </si>
  <si>
    <t>autt6090</t>
  </si>
  <si>
    <t>dmat6090</t>
  </si>
  <si>
    <t>dyrs6090</t>
  </si>
  <si>
    <t>davg6090</t>
  </si>
  <si>
    <t>aavg6090</t>
  </si>
  <si>
    <t>pavg6090</t>
  </si>
  <si>
    <t>qavg6090</t>
  </si>
  <si>
    <t>demt7090</t>
  </si>
  <si>
    <t>autt7090</t>
  </si>
  <si>
    <t>dmat7090</t>
  </si>
  <si>
    <t>dyrs7090</t>
  </si>
  <si>
    <t>davg7090</t>
  </si>
  <si>
    <t>aavg7090</t>
  </si>
  <si>
    <t>pavg7090</t>
  </si>
  <si>
    <t>qavg7090</t>
  </si>
  <si>
    <t>demt8090</t>
  </si>
  <si>
    <t>autt8090</t>
  </si>
  <si>
    <t>dmat8090</t>
  </si>
  <si>
    <t>dyrs8090</t>
  </si>
  <si>
    <t>davg8090</t>
  </si>
  <si>
    <t>aavg8090</t>
  </si>
  <si>
    <t>pavg8090</t>
  </si>
  <si>
    <t>qavg8090</t>
  </si>
  <si>
    <t>gerring</t>
  </si>
  <si>
    <t>lgerring</t>
  </si>
  <si>
    <t>fhav7290</t>
  </si>
  <si>
    <t>fh90</t>
  </si>
  <si>
    <t>marxjwm</t>
  </si>
  <si>
    <t>marxgsm</t>
  </si>
  <si>
    <t>indep</t>
  </si>
  <si>
    <t>Hill, Kenneth. et al. (1999). Trends in Child Mortality in the Developing World: 1960-1996. New York: UNICEF. Data for 8 of the 92 countries are from World Bank 2002; data for Taiwan are from McGuire 2004.</t>
  </si>
  <si>
    <t>Hill, Kenneth. et al. (1999). Trends in Child Mortality in the Developing World: 1960-1996. New York: UNICEF.</t>
  </si>
  <si>
    <t>United Nations Development Programme, Human Development Report 1993. New York: Oxford University Press, 1997,156-157.</t>
  </si>
  <si>
    <t>See "indicator" at top of column</t>
  </si>
  <si>
    <t>See "notes" below.</t>
  </si>
  <si>
    <t>Hill, Kenneth. et al. (1999). Trends in Child Mortality in the Developing World: 1960-1996. New York: UNICEF; World Bank, World Development Indicators online, 2002; UNDP, Human Development Report 1993.</t>
  </si>
  <si>
    <t>World Bank, Health, Nutrition, and Population Stat Compiler, Accessed February 12, 2002, at http://devdata.worldbank.org/hnpstats/</t>
  </si>
  <si>
    <t>United Nations Development Programme, Human Development Report 1997. New York: Oxford University Press, 1997,174-175, 204; for Taiwan, DGBAS, Statistical Yearbook of the Republic of China 1996, 113</t>
  </si>
  <si>
    <t>Heston, Alan, Robert Summers and Bettina Aten (2002). Penn World Table Version 6.1. Center for International Comparisons at the University of Pennsylvania (CICUP), October 2002. Accessed October 20, 2002, at http://pwt.econ.upenn.edu.</t>
  </si>
  <si>
    <t>Penn World Tables 6.0. Accessed May 28, 2001, at Professor Bettina Aten's website at Bridgewater State College: http://webhost.bridgew.edu/baten</t>
  </si>
  <si>
    <t>UNDP (1993), Human Development Report 1993. New York: Oxford University Press.</t>
  </si>
  <si>
    <t>cbd</t>
  </si>
  <si>
    <t>Thailand</t>
  </si>
  <si>
    <t>Laos</t>
  </si>
  <si>
    <t>cmr</t>
  </si>
  <si>
    <t>Nigeria</t>
  </si>
  <si>
    <t>Lesotho</t>
  </si>
  <si>
    <t>Cen Afr Re</t>
  </si>
  <si>
    <t>cae</t>
  </si>
  <si>
    <t>Zambia</t>
  </si>
  <si>
    <t>Chad</t>
  </si>
  <si>
    <t>cha</t>
  </si>
  <si>
    <t>Mali</t>
  </si>
  <si>
    <t>chl</t>
  </si>
  <si>
    <t>chn</t>
  </si>
  <si>
    <t>India</t>
  </si>
  <si>
    <t>Korea, PDR</t>
  </si>
  <si>
    <t>col</t>
  </si>
  <si>
    <t>Venezuela</t>
  </si>
  <si>
    <t>Congo</t>
  </si>
  <si>
    <t>con</t>
  </si>
  <si>
    <t>Swaziland</t>
  </si>
  <si>
    <t>Congo DRC</t>
  </si>
  <si>
    <t>cok</t>
  </si>
  <si>
    <t>Sudan</t>
  </si>
  <si>
    <t>Ethiopia</t>
  </si>
  <si>
    <t>cos</t>
  </si>
  <si>
    <t>Panama</t>
  </si>
  <si>
    <t>cot</t>
  </si>
  <si>
    <t>Namibia</t>
  </si>
  <si>
    <t>Cuba</t>
  </si>
  <si>
    <t>cub</t>
  </si>
  <si>
    <t>Domin R</t>
  </si>
  <si>
    <t>Domin Rep</t>
  </si>
  <si>
    <t>dom</t>
  </si>
  <si>
    <t>Guatemala</t>
  </si>
  <si>
    <t>Ecuador</t>
  </si>
  <si>
    <t>ecu</t>
  </si>
  <si>
    <t>Jamaica</t>
  </si>
  <si>
    <t>Egypt</t>
  </si>
  <si>
    <t>egy</t>
  </si>
  <si>
    <t>Lebanon</t>
  </si>
  <si>
    <t>El Salvador</t>
  </si>
  <si>
    <t>els</t>
  </si>
  <si>
    <t>eth</t>
  </si>
  <si>
    <t>Kenya</t>
  </si>
  <si>
    <t>Fiji</t>
  </si>
  <si>
    <t>fij</t>
  </si>
  <si>
    <t>Philippines</t>
  </si>
  <si>
    <t>gab</t>
  </si>
  <si>
    <t>Collier, Paul, and David Dollar (2001). "Can the World Cut Poverty in Half? How Policy Reform and Effective Aid Can Meet International Development Goals." World Development 29 No. 11 (November), 1787-1802 (data from 1795-6).</t>
  </si>
  <si>
    <t>World Bank (2001), World Development Report 2000/2001. New York, NY: Oxford University Press, 280-281.</t>
  </si>
  <si>
    <t>Londoño, Juan Luis, and Miguel Székely (1997). "Persistent Poverty and Excess Inequality: Latin America, 1970-1995." Wkg Pap 357, Ofc of Chief Economist, IADB. October. Accessed June 21, 2001, at www.iadb.org/oce/pdf/357.pdf</t>
  </si>
  <si>
    <t>Deininger, Klaus, and Lyn Squire (1996). "A New Data Set Measuring Income Inequality." World Bank Economic Review 10 No. 3 (September), 574-77.</t>
  </si>
  <si>
    <t>UNDP (2001), Human Development Report 2001. New York: Oxford University Press, 182-185</t>
  </si>
  <si>
    <t>Mean of Deininger and Squire 1996, UNDP 2001, WB WDI 2002</t>
  </si>
  <si>
    <t>See "Indicator" at top of column</t>
  </si>
  <si>
    <t>Mean of Deininger and Squire 1996 and UNDP 2001</t>
  </si>
  <si>
    <t>UNDP (2001), Human Development Report 2001. New York: Oxford University Press,182-185</t>
  </si>
  <si>
    <t>Galbraith, James K. "A Perfect Crime: Inequality in the Age of Globalization." Daedalus 131 No. 1 (Winter 2002), 11-25.</t>
  </si>
  <si>
    <t>Tatu Vanhanen, Prospects of Democracy: A Study of 172 Countries. New York: Routledge, 1997, 47-51, 215-232.</t>
  </si>
  <si>
    <t>Calculated from World Bank, World Development Indicators on CD-ROM (Washington: World Bank, 1998), and Tatu Vanhanen, Prospects of Democracy: A Study of 172 Countries. New York: Routledge, 1997, 47-51, 215-232.</t>
  </si>
  <si>
    <t>Hill, Kenneth. et al. (1999). Trends in Child Mortality in the Developing World: 1960-1996. New York: UNICEF. Data for 7 of the 92 countries are from World Bank HNP stat compiler; data for North Korea are from UNDP HDR 1993 (see notes)</t>
  </si>
  <si>
    <t>World Bank World Development Indicators online, 2002</t>
  </si>
  <si>
    <t>Hill, Kenneth. et al. (1999). Trends in Child Mortality in the Developing World: 1960-1996. New York: UNICEF; World Bank, World Development Indicators online, 2002.</t>
  </si>
  <si>
    <t>Barro, Robert J. and Jong-Wha Lee (2000). "Int'l Data on Educ. Attainm.: Updates and Implications." Wrk. Pap. 42, Ctr. for Int'l Devel., Harvard U. (April), Appx. Data Tab. Acc. June 20, 2001, at http://www2.cid.harvard.edu/ciddata/barrolee/panel_data.xls</t>
  </si>
  <si>
    <t>World Bank World Development Indicators online, 2002, except as noted in "notes."</t>
  </si>
  <si>
    <t>World Bank, Health, Nutrition, and Population Stat Compiler, Accessed October 22, 2001, at http://devdata.worldbank.org/hnpstats/</t>
  </si>
  <si>
    <t>World Bank, Health, Nutrition, and Population Stat Compiler, Accessed October 19, 2001, at http://devdata.worldbank.org/hnpstats/</t>
  </si>
  <si>
    <t>http://devdata.worldbank.org/hnpstats/(October 19, 2001), except Afghanistan, Angola, Bahrain, Bhutan, Burundi, Congo DRC, Fiji , Gabon, Gambia, Liberia, and Swaziland, from HDR 1993: 158-59.</t>
  </si>
  <si>
    <t>WHO [World Health Organization] (1993). World Health Statistics Annual. Geneva: World Health Organization.</t>
  </si>
  <si>
    <t>Calculated from WHO [World Health Organization] (1993). World Health Statistics Annual. Geneva: World Health Organization. Figure for physicians/100000 for Vietnam, 41, taken from World Bank 2002 (CDROM) because WHO figure (410) is not credible.</t>
  </si>
  <si>
    <t>PAHO [Pan American Health Organization] (1994). Health Conditions in the Americas. V. 1. Washington, DC: PAHO, 434.</t>
  </si>
  <si>
    <t>United Nations Development Programme, Human Development Report 1993. New York: Oxford University Press, 1993, 156-57.</t>
  </si>
  <si>
    <t>Mean of UNDP 1993, Filmer and Pritchett database, and PAHO 1994.</t>
  </si>
  <si>
    <t>United Nations Development Programme, Human Development Report 1993. New York: Oxford University Press, 1993,156-57.</t>
  </si>
  <si>
    <t>Mean of UNDP 1993, WB WDI 2002, and PAHO 1994.</t>
  </si>
  <si>
    <t>UNICEF SOWC 1997: 119-120</t>
  </si>
  <si>
    <t>Maddison, Angus. The World Economy: Historical Statistics. Table 3, Per Capita GDP. Database file updated 2001. Accessed July 12, 2005, at http://www.eco.rug.nl/~Maddison/Historical_Statistics/horizontal-file.xls</t>
  </si>
  <si>
    <t>Summers, Robert, and Alan Heston (1998). The Penn World Tables Mark 5.6. Accessed August 1998 at http://nber.org/pwt56.html</t>
  </si>
  <si>
    <t>Mean of UNDP 1993, World Bank Health, Nutrition, and Population Stat Compiler, Filmer and Pritchett database, and PAHO 1994.</t>
  </si>
  <si>
    <t>See "notes"</t>
  </si>
  <si>
    <t>WHO/UNICEF Estimates of Immunization Coverage by Country, 1980-2003. Updated September 24, 2004. Accessed June 3, 2005, at http://www.who.int/vaccines-surveillance/StatsAndGraphs.htm</t>
  </si>
  <si>
    <t>WHO, Vacccination Coverage time series database, accessed December 22, 2001, at http://www.who.int/vaccines-surveillance/documents/coverage_1974_2000.zip</t>
  </si>
  <si>
    <t>UNDP (1993), Human Development Report 1993. New York: Oxford University Press, 156-57</t>
  </si>
  <si>
    <t>UNDP (1993), Human Development Report 1993. New York: Oxford University Press, 158-59</t>
  </si>
  <si>
    <t>Mean of UNDP 1993 and World Bank Health, Nutrition, and Population Stat Compiler.</t>
  </si>
  <si>
    <t>World Bank, online development indicators. Accessed August 4,  2002  at http://devdata.worldbank.org/query</t>
  </si>
  <si>
    <t>Database of Family Planning Effort Scores compiled by The Futures Group International inc. Unpublished data kindly provided via email by John Ross on October 10, 2001.</t>
  </si>
  <si>
    <t>Data associated with John Luke Gallup and Jeffrey D. Sachs, with Andrew Mellinger, "Geography and Economic Development" (CID Working Paper No. 1, March 1999). Accessed January 15, 2002, at http://www2.cid.harvard.edu/ciddata/geodata.csv</t>
  </si>
  <si>
    <t>World Bank (2001). World Development Indicators on CD-ROM. Washington, DC: World Bank</t>
  </si>
  <si>
    <t>Marshall, Monty G., and Keith Jaggers (2000b). "Polity IV Project: Political Regime Characteristics and Transitions,1800-1999. The Polity IV dataset." Accessed December 4, 2000, at ftp://isere.colorado.edu/pub/datasets/p4/p4vksg.asc</t>
  </si>
  <si>
    <t>Caculated from Polity IV; based on indicator devised by John Gerring and Strom Thacker</t>
  </si>
  <si>
    <t>Freedom House website</t>
  </si>
  <si>
    <t>Coded by James W. McGuire</t>
  </si>
  <si>
    <t>Database for Filmer, Deon and Lant Pritchett (1999). "The Impact of Public Spending on Health. Does Money Matter?" Social Science and Medicine 49 No. 11 (November), 1309-1323. Unpublished data kindly provided via email by Deon Filmer on March 24, 2001.</t>
  </si>
  <si>
    <t>Calculated by John Gerring from United States, Social Security Admin. Ofc. of Research, Statistics, and Int'l  Policy (1996). Social Security Programs throughout the World, 1996. Wash. DC: Dept. of Health and Human Svcs.</t>
  </si>
  <si>
    <t>ILO [International Labour Office] (1997). World Labour Report 1997-98: Industrial Relations, Democracy, and Social Stability. Geneva: International Labour Office, 237-238</t>
  </si>
  <si>
    <t>Calculated from ILO, World Labour Report 1997-98. For method see James W. McGuire, "Labor Strength and Human Development in East Asia and Latin America." Studies in Comparative International Development 33 No. 4 (Winter 1999), 10-12.</t>
  </si>
  <si>
    <t>United Nations Development Programme, Human Development Report 1993. New York: Oxford University Press, 1993, 152-153, 196; for Taiwan, DGBAS, Statistical Yearbook of the Republic of China 1996, 11</t>
  </si>
  <si>
    <t>United Nations Development Programme, Human Development Report 1993. New York: Oxford University Press, 1993,  152-153, 196; for Taiwan, DGBAS, Statistical Yearbook of the Republic of China 1996, 11</t>
  </si>
  <si>
    <t>United Nations Development Programme, Human Development Report 1993. New York: Oxford University Press, 1993, 152-153, 196; for Taiwan, DGBAS, Statistical Yearbook of the Republic of China 1996, 32-33</t>
  </si>
  <si>
    <t>United Nations Development Programme, Human Development Report 1995. New York: Oxford University Press, 1995,  63-64</t>
  </si>
  <si>
    <t>United Nations Development Programme, Human Development Report 1997. New York: Oxford University Press, 1997, 182-83, 209; for Taiwan, DGBAS, Statistical Yearbook of the Republic of China 1996, 44</t>
  </si>
  <si>
    <t>United Nations Development Programme, Human Development Report 1993. New York: Oxford University Press, 1993, 152-153, 196; for Taiwan, DGBAS, Statistical Yearbook of the Republic of China 1996, 44</t>
  </si>
  <si>
    <t>World Health Organization, Skilled Attendant at Birth: 2005 Estimates. Accessed July 12, 2005, at http://www.who.int/reproductive-health/global_monitoring/data.html</t>
  </si>
  <si>
    <t>Mean of UNDP 1993, WB WDI 2002, and PAHO 1994, except as noted below in "notes."</t>
  </si>
  <si>
    <t>Rafael La Porta, Florencio Lopez-de-Silanes, Andrei Scheleifer, &amp; Robert Vishny (1998) "The Quality of Government." NBER Working Paper 6727, August, Appx. B. Accessed February 20, 2001, at www.nber.org/papers/w6727</t>
  </si>
  <si>
    <t>Database for Easterly, William, and Ross Levine (1996). "Africa's Growth Tragedy: Policies and Ethnic Divisions." Accessed May 8, 2001, at http://www.worldbank.org/research/growth/dedeale.htm</t>
  </si>
  <si>
    <t>Rafael La Porta, Florencio Lopez-de-Silanes, Andrei Scheliefer, &amp; Robert Vishny (1998), "The Quality of Government." NBER Working Paper 6727. Accessed February 2002 at www.nber.org/papers/w6727</t>
  </si>
  <si>
    <t>Annett, Anthony. 2001. Social Fractionalization, Political Instability, and the Size of Government. IMF Staff Papers Vol. 48, No. 3, p. 573. Available at: http://www.imf.org/External/Pubs/FT/staffp/2001/03/annett.htm.</t>
  </si>
  <si>
    <t>US Bureau of the Census, accessed February 11, 2002, at http://www.census.gov/ipc/www/idbconf.html</t>
  </si>
  <si>
    <t>World Bank, Health, Nutrition, and Population Stat Compiler, accessed October 25, 2001, at http://devdata.worldbank.org/hnpstats/, except Taiwan, from Wang et al. 1999.</t>
  </si>
  <si>
    <t>World Bank (2001). World Development Indicators on CD-ROM. Washington, DC: World Bank, except Taiwan, where urb = 20000+, from DGBAS, Statistical Yearbook of the Republic of China 1996, 25.</t>
  </si>
  <si>
    <t>World Bank, World Development Indicators on CD-ROM (Washington: World Bank, 1998), except Taiwan, from DGBAS, Statistical Yearbook of the Republic of China. Republic of China, Executive Yuan, Directorate-General of Budget, Acctg., and Statis., 1996, 49.</t>
  </si>
  <si>
    <t>World Bank, World Development Indicators 2004 online. Accessed July 5, 2005. Figure for Iran from 1997; figure for Iraq from CIA Factbook 2005; Korea, Lesotho, Taiwan from general knowledge.</t>
  </si>
  <si>
    <t>Dani Kaufmann and Pablo Zoido, "Aggregate Governance Indicators." Accessed December 1, 2001, at http://paradocs.pols.columbia.edu/datavine/BrowseFrameSet.jsp</t>
  </si>
  <si>
    <t>John L. Gallup, Andrew D. Mellinger, and Jeffrey D. Sachs's geography datasets, “General Measures of Geography,” accessed January 16, 2002, at http://www2.cid.harvard.edu/ciddata/Geog/physfact.csv</t>
  </si>
  <si>
    <t>Notes</t>
  </si>
  <si>
    <t>For use as an instrument for share of births attended by trained personnel (delivavgx) in  2SLS regression</t>
  </si>
  <si>
    <t>Note: Guinea-Bissau, Guyana, Malaysia, Saudi Arabia, and South Africa: World Bank, Health, Nutrition, and Population stat compiler (acc. Oct 15, 2001).</t>
  </si>
  <si>
    <t>Bhutan data from 1992</t>
  </si>
  <si>
    <t>From Hill et al., except Angola, Bahrain, Cambodia, Congo DRC, Fiji, Gabon, Guinea, Guinea-Bissau, Guyana, Hong Kong, Korea PDR, Malaysia, Saudi Arabia, and Somalia from WB WDI 2002.</t>
  </si>
  <si>
    <t>Note: Cambodia, Guinea-Bissau, Guyana, Hong Kong, Korea (PDR), Malaysia, Saudi Arabia, South Africa: World Bank 2002.</t>
  </si>
  <si>
    <t>From Hill et al., except Cambodia, Guinea-Bissau, Guyana, Malaysia, Saudi Arabia, and South Africa from WB WDI 2002; and Angola, Bahrain, Congo DRC, Fiji, Gabon, and Somalia from UNDP HDR 1993.</t>
  </si>
  <si>
    <t>in 1996 US$ according to a chain index</t>
  </si>
  <si>
    <t>GDP per capita, PPP (constant 2000 international $)</t>
  </si>
  <si>
    <t>in 1996(?) US$ according to a chain index</t>
  </si>
  <si>
    <t>In 1990 international Geary-Khamis dollars</t>
  </si>
  <si>
    <t>in 1985 International dollars according to a chain Index</t>
  </si>
  <si>
    <t>Mean of figures for 1989, 1990, and 1991</t>
  </si>
  <si>
    <t>Where source says &lt;$2 per day, coded $2 per day (only one case, Rep. of Korea). Can be any year in the 1990s, except Botswana (1985-6).</t>
  </si>
  <si>
    <t>Data for Latin American countries only. Chile '94, Col '93, Mex '94, Pana '91, Peru '94, DR '92, Guat '89</t>
  </si>
  <si>
    <t>United Nations Development Programme, Human Development Report 1997. New York: Oxford University Press, 1997,149</t>
  </si>
  <si>
    <t>UNDP, Human Development Report 2004</t>
  </si>
  <si>
    <t>Inter-Parliamentary Union, accessed 1999 at http://www.ipu.org/wmn-e/classif.htm</t>
  </si>
  <si>
    <t>From fleg90, fleg99, and fleg04</t>
  </si>
  <si>
    <t>Missing data (for 25 countries) imputed as Gini of nearest neighbor country or, if Gini also missing for that country, as regional average. Cuba Gini based on Mesa-Lago 2000: top to bot 20% fig for 1986 (2.99) converted to Gini by interpolation based on B</t>
  </si>
  <si>
    <t>Missing data (for 17 countries) imputed as regional average (5 regions), except Cuba, which is based on Mesa-Lago 2000: top to bot 20% fig for 1986 (2.99) converted to Gini by interpolation based on Belarus (top to bot 20% ratio 2.90, Gini 21.7)</t>
  </si>
  <si>
    <t>Missing data replaced with overall average gini of 39.69 (seems to have been Filmer and Pritchett's technique).</t>
  </si>
  <si>
    <t>consumption (1) or income (0)</t>
  </si>
  <si>
    <t>Data taken from pp. 18-19</t>
  </si>
  <si>
    <t>Percentage of total cultivated area in holdings smaller than a set number of acres (which varies by country) at some point in the 1963-1989 period when data became available</t>
  </si>
  <si>
    <t>May be malnourished children as a proportion of all children</t>
  </si>
  <si>
    <t>Mean years of schooling in the female population aged 15 and older</t>
  </si>
  <si>
    <t>Mean years of schooling in the male population aged 15 and older</t>
  </si>
  <si>
    <t>Mean years of schooling in the total population aged 15 and older</t>
  </si>
  <si>
    <t>Afghanistan, Angola, Congo DRC, Gabon, Gambia, Guinea, Guinea-Bissau, Guyana, Iraq, Korea (Rep.), Lebanon, Madagascar, Papua New Guinea, Sierra Leone, and Somalia from UNDP HDR 1993, 144-145. Bhutan (1995), Hong Kong (1996), and Korea PDR (1990) from Unit</t>
  </si>
  <si>
    <t>Afghanistan, Angola, Bhutan, Congo DRC, Gabon, Gambia, Guinea, Guinea-Bissau, Guyana, Hong Kong, Iraq, Korea (Rep.), Korea PDR, Lebanon, Madagascar, Papua New Guinea, Sierra Leone, and Somalia get zeroes</t>
  </si>
  <si>
    <t>Illiteracy in the female population aged 15 and older. Data for Guinea from United Nations Development Programme, Human Development Report 1993, 145</t>
  </si>
  <si>
    <t>Oxford Atlas of the World (1996); Munro 1988; MIT geographic nameserver at http://www.mit.edu:8001/geo; United States, National Imagery and Mapping Agency, GEOnet names server, at 164.214.2.59/gns/html/index.html</t>
  </si>
  <si>
    <t>Filmer variable name hltingnp. Original data from WHO Health for All database.</t>
  </si>
  <si>
    <t>Filmer variable name lhltinhl. Original data from WHO Health for All database.</t>
  </si>
  <si>
    <t>Calculated from percent of GNP devoted to health care and percent of national health expenditures devoted to local health care, both in Filmer database</t>
  </si>
  <si>
    <t>In current international dollars</t>
  </si>
  <si>
    <t>Missing data imputed by (1) dividing dataset into 5 regions, (2) sorting the countries in each region according to per capita GDP, and (3) givng the missing observation the average of the expenditures of the countries just above and below it</t>
  </si>
  <si>
    <t>Cambodia: avg '92/3; Chad: avg '93/4; Lebanon: '92; Madagascar: '94; Saudi Arabia: 1998; Sierra Leone: avg '92/3; Uganda: avg '93/94</t>
  </si>
  <si>
    <t>Filmer variable name lhltsvt. Original data from WHO Health for All database</t>
  </si>
  <si>
    <t>Filmer variable name phccov. Original data from WHO Health for All database</t>
  </si>
  <si>
    <t>All data for "1998-90." Figures for Argentina (missing) and Uruguay (HDR figure of 56 not credible) taken from PAHO [Pan American Health Organization] (1994). Health Conditions in the Americas. V. 1. Washington, DC: PAHO, 434.</t>
  </si>
  <si>
    <t>Filmer variable name hattprg. Original data from WHO Health for All database</t>
  </si>
  <si>
    <t>8 missing data points</t>
  </si>
  <si>
    <t>All data for "1988-90." Original data from WHO.</t>
  </si>
  <si>
    <t>Mean of observations from 1985 to 1995</t>
  </si>
  <si>
    <t>Data for Cambodia, Lebanon, and Mongolia is from 1990-97. Data for Gabon, Korea PDR, Sierra Leone, and Somalia may be from a year prior to 1990, or correspond to only part of the country or to a non-standard definition.</t>
  </si>
  <si>
    <t>Lebanon: 1996; Somalia: 1999; Gabon, Korea PDR, and Sierra Leone: 2000; Congo DRC and Laos: 2001; Mongolia: 2003</t>
  </si>
  <si>
    <t>Combines data based on surveys of consumption with data based on surveys of income.</t>
  </si>
  <si>
    <t>All observations from 1993 to 2000.</t>
  </si>
  <si>
    <t>Note: Argentina (25 metro areas) from Altmir and Beccaria 2001: 590. Paraguay from WDR 2000: 283.</t>
  </si>
  <si>
    <t>The delivavgx in 1990 in a neighoring country chosen according to the Rajkumar and Swaroop method</t>
  </si>
  <si>
    <t>Mean number of births attended by trained personnel in 1990 in all neighboring developing countries (up to 12). Data from delivcom.</t>
  </si>
  <si>
    <t>DPT3 means three doses of vaccine against diphtheria, pertussis, and tetanus.</t>
  </si>
  <si>
    <t>MCV means measles-containing vaccine.</t>
  </si>
  <si>
    <t>Mean of five years from 1988 to 1992</t>
  </si>
  <si>
    <t>"Average of vaccination covereages of children under one year of age for the four antigens used in the Universal Child Immunization Programme" (UNDP HDR 1993: 224)</t>
  </si>
  <si>
    <t>From HDR 1993: Costa R, Guinea, Guinea-B, Hong K, Korea (Rep.), Kuwait, Laos, Lebanon, Malawi, Mozam, Pakistan, Senegal, Sierra L, Singapore, Thailand, Uganda, UAE, Uruguay, Zimb. From PAHO 2000 (for 1998): from Cuba. WB HNP: Sudan.</t>
  </si>
  <si>
    <t>Argentina and Cuba figures are for 1998, and are from PAHO 2000</t>
  </si>
  <si>
    <t>Uruguay from PAHO 2000. Bahrain, Bhutan, Cambodia, Costa Rica, Guinea-Bissau, Fiji, Gabon, Guyana, Jordan, Korea (Rep), Kuwait, Laos, Lebanon, Mongolia, Mozambique, Panama, Saudi Arabia, Sierra Leone, Singapore, and Venezuela from UNDP 1993.</t>
  </si>
  <si>
    <t>Cuba and Uruguay figures are for 1998, and are from PAHO 2000</t>
  </si>
  <si>
    <t>Data for Bangladesh, India, Sri Lanka, Syria from 1991; Central African Rep, Iran, Philippines from 1994; Turkey from 1995; China, Uganda from 1999.</t>
  </si>
  <si>
    <t>Percentage of maximum attainable score on expert ratings (1 to 12 experts per country) of about 30 family planning-related variables</t>
  </si>
  <si>
    <t>Extent of coverage of new mothers by postpartum programs (some hospital-based, most field-based) in which trained personnel offer new mothers family planning information and education.</t>
  </si>
  <si>
    <t>Gallup/Sachs abbrev.: open6590</t>
  </si>
  <si>
    <t>Illiteracy in the total population aged 15 and older. Data for Guinea from United Nations Development Programme, Human Development Report 1993,  145</t>
  </si>
  <si>
    <t>Illiteracy in the male population aged 15 and older. Data for Guinea from United Nations Development Programme, Human Development Report 1993,  145</t>
  </si>
  <si>
    <t>10 = most and 0 = least democratic. Benin assigned 4 (avg. of 1989 and 1991 scores); Gabon assigned 7 (avg. of 1989 and 1991 scores); Kuwait assigned 9 (1991 score); Liberia assigned 6 (1989 score); Yemen assigned 6 (average of N. and S. Yemen).</t>
  </si>
  <si>
    <t>10 = most and 0 = least democratic.  Benin assigned 0 (avg. of 1989 and 1991 scores); Gabon assigned -7 (average of 1989 and 1991 scores); Kuwait assigned -9 (1991 score); Liberia assigned -6 (1989 score); Yemen assigned -6 (avg. of N. and S. Yemen).</t>
  </si>
  <si>
    <t>10 = most and 0 = least democratic. Benin assigned 10 (avg. of 1989 and 1991 scores); Gabon assigned 3 (avg. of 1989 and 1991 scores); Kuwait assigned 1 (1991 score); Liberia assigned 4 (1989 score) Yemen assigned 6 (avg. of N. and S. Yemen)</t>
  </si>
  <si>
    <t>The mean "polity" (democracy minus autocracy) score achieved by a country over all years from 1900 to 1990 for which data were available in the Polity IV database.</t>
  </si>
  <si>
    <t>The number of years from 1900 to 1990 in which a country scored 5 or higher on the "democracy" variable in the Polity IV database.</t>
  </si>
  <si>
    <t>The natural log of the number of years from 1900 to 1990 in which a country scored 5 or higher on the "democracy" variable in the Polity IV database.</t>
  </si>
  <si>
    <t>Civil liberties score added to political liberties score. Range is from 14 (most unfree) to 2 (most free)</t>
  </si>
  <si>
    <t>yes (1) or no (0)</t>
  </si>
  <si>
    <t>Gallup/Sachs abbrev.: socialst</t>
  </si>
  <si>
    <t>Gallup/Sachs abbrev.: newstate</t>
  </si>
  <si>
    <t>South Korea figure corrected from 1.00 to 0.36. Figures for Bahrain, Fiji, Bhutan, Gabon, Gambia, Guinea-Bissau, Guyana, and Swaziland from own calculation.</t>
  </si>
  <si>
    <t>Apparently, Z-scores based on original dataset of 178 countries</t>
  </si>
  <si>
    <t>Gallup/Sachs abbrev.: icrg82</t>
  </si>
  <si>
    <t>Where data unavailable in UNDP 1993 or in WB WDI 2002, data taken from UNICEF 1997 or WHO 1985. UNICEF and WHO figures are averaged if both are available.</t>
  </si>
  <si>
    <t>Filmer variable name attdlv. Original data from WHO Health for All database</t>
  </si>
  <si>
    <t>Missing data (for 4 countries) imputed as regional average (5 regions).</t>
  </si>
  <si>
    <t>Average of Z-scores of union memb as % non-ag labor force, collective bargaining level, share of employees covered by collective bargaining, and number of ILO conventions ratified</t>
  </si>
  <si>
    <t>If fleg90 not available, fleg99 used. If neither fleg90 nor fleg99 used, fleg04 used. Six countries with missing data (Afghanistan, Liberia, Libya, Myanmar, Oman, Somalia). Hong Kong from www.legco.gov.hk/yr03-04/english/sec/library/0304fs13e.pdf. Korea P</t>
  </si>
  <si>
    <t>yes (1) or no (0). Original var name musl90. Data for Bahrain, Bhutan, Eritrea, Fiji, Gabon, Gambia, Libya, and Swaziland coded on basis of muslpct</t>
  </si>
  <si>
    <t>Original data from Atlas Norodov Mira (1964)</t>
  </si>
  <si>
    <t>Composite of 5 indices following Easterly and Levine 1997 method. Missing data: Cuba assgnd .04 (Domin Rep), N. Korea .00 (S Korea), Kuwait, Oman, Saudi Arabia .00 (UAE); Iran &amp; Iraq .45 (Afghanistan).</t>
  </si>
  <si>
    <t>Uganda figure from WB WDI  2002 (Census figure seems to be a misprint).</t>
  </si>
  <si>
    <t>Gallup/Sachs abbrev.: pop95</t>
  </si>
  <si>
    <t>Mali figure from 1989</t>
  </si>
  <si>
    <t>Bhutan from 1992; Mali from 1989</t>
  </si>
  <si>
    <t>Gallup/Sachs abbrev.: urbpop95</t>
  </si>
  <si>
    <t>Gallup/Sachs abbrev.: malfal94</t>
  </si>
  <si>
    <t>Coun tries not coded by Filmer and Pritchett given a "1" if fuel exports made up more than 50% of merchandise exports according to WB WDI 2002.</t>
  </si>
  <si>
    <t>Gallup/Sachs abbrev.: lhcpc</t>
  </si>
  <si>
    <t>United Arab Emirates figure from US Department of Energy, United Arab Emirates Country Analysis Brief (Revised 4/19/05), accessed July 5, 2005, at http://www.eia.doe.gov/emeu/cabs/uae.html</t>
  </si>
  <si>
    <t>GMS abbrev.: cen_lat</t>
  </si>
  <si>
    <t>Gallup/Sachs abbrev.: tropicar</t>
  </si>
  <si>
    <t>Gallup/Sachs abbrev.: wardum</t>
  </si>
  <si>
    <t>Hong Kong assigned a value of 0.</t>
  </si>
  <si>
    <t>10 = most and 0 = least democratic. Benin assigned 3 (avg. of 1989 and 1991 score); Gabon assigned 0 (1989 and 1991 score); Kuwait assigned 0 (1989 and 1991 score); Liberia assigned 0 (1989 score); Yemen assigned 0 (score for both N. and S. Yemen)</t>
  </si>
  <si>
    <t>Gallup/Sachs abbrev.: troppop. These data look lousy to me. Only 47% of Ecuador's population in the geographical tropics? Give me a break. Also, do not accord with Gallup, Sachs, and Mellinger data for exactly the same variable.</t>
  </si>
  <si>
    <t>GMS abbrev.: troppop</t>
  </si>
  <si>
    <t>GMS abbrev.: etroppop</t>
  </si>
  <si>
    <t>Gallup/Sachs abbrev.: lnd100km</t>
  </si>
  <si>
    <t>GMS abbrev.: distc</t>
  </si>
  <si>
    <t>Gallup/Sachs abbrev.: pop100km. Data for Guyana from Gallup, Mellinger, and Sachs</t>
  </si>
  <si>
    <t>GMS abbrev.: pop100km</t>
  </si>
  <si>
    <t>Gallup/Sachs abbrev.: lnd100cr. Bahrain, Bhutan, Fiji, Guyana, and Swaziland estimated by James McGuire.</t>
  </si>
  <si>
    <t>GMS abbrev.: distcr</t>
  </si>
  <si>
    <t>Gallup/Sachs abbrev.: pop100cr. Data for Guyana from Gallup, Mellinger, and Sachs</t>
  </si>
  <si>
    <t>GMS abbrev.: pop100cr. Hong Kong, Mauritius, and Singapore from Gallup and Sachs with Mellinger (1999).</t>
  </si>
  <si>
    <t>Gallup/Sachs abbrev.: dens95c</t>
  </si>
  <si>
    <t>Gallup/Sachs abbrev.: dens95i</t>
  </si>
  <si>
    <t>Gallup/Sachs abbrev.: landlock</t>
  </si>
  <si>
    <t>Gallup/Sachs abbrev.: landlneu</t>
  </si>
  <si>
    <t>Gallup/Sachs abbrev.: airdist. Bahrain assigned same airdist as United Arab Emirates, Bhutan as Bangladesh; Fiji as New Zealand minus 2000; Guyana as Colombia; Swaziland as Lesotho.</t>
  </si>
  <si>
    <t>Gallup/Sachs abbrev.: ciffob95</t>
  </si>
  <si>
    <t>Gallup/Sachs abbrev.: landarea</t>
  </si>
  <si>
    <t>GMS abbrev.: areakm2</t>
  </si>
  <si>
    <t>Gallup/Sachs abbrev.: south</t>
  </si>
  <si>
    <t>For three obs., take the absolute values of the diff. between each of the three pairs of obs., sum the three diffs., and divide by the sum of the three estimates. For two observations, subtract the smaller from the larger estimate, then divide by the larger estimate.</t>
  </si>
  <si>
    <t>Total years from 1934 to 1995 in which the state provided each of five types of social insurance: (1) work injury, (2) illness and/or maternity, (3) provisions for the aged, invalidism, and/or death, (4) family allowances, and (5) unemployment insurance.</t>
  </si>
  <si>
    <t>Guyana: union members as % of EAP. Altern. Years: '90 Gha, Nig; '91 Bra, Mex, Pan, Per, India, Sri; '93 Can, Chi, Uru, Bul, Ger (E&amp;W), Ire, Rom; '94 Mor, Tun, Bol, Hon, Gua, HK, Pak, Den, Ice, Ita, Malta, Spa, Swe, Swi; '96 Jap, Rus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</si>
</sst>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0.0"/>
    <numFmt numFmtId="166" formatCode=".00"/>
    <numFmt numFmtId="167" formatCode="_(* #,##0.0_);_(* \(#,##0.0\);_(* &quot;-&quot;??_);_(@_)"/>
    <numFmt numFmtId="168" formatCode="0.000_ "/>
    <numFmt numFmtId="169" formatCode="_(* #,##0_);_(* \(#,##0\);_(* &quot;-&quot;??_);_(@_)"/>
    <numFmt numFmtId="170" formatCode="0.000"/>
    <numFmt numFmtId="171" formatCode="0.000000"/>
  </numFmts>
  <fonts count="6" x14ac:knownFonts="1">
    <font>
      <sz val="10"/>
      <name val="Geneva"/>
    </font>
    <font>
      <sz val="10"/>
      <name val="Geneva"/>
    </font>
    <font>
      <b/>
      <sz val="9"/>
      <name val="Times"/>
    </font>
    <font>
      <sz val="9"/>
      <name val="Times"/>
    </font>
    <font>
      <sz val="10"/>
      <name val="MS Sans Serif"/>
    </font>
    <font>
      <sz val="9"/>
      <name val="Geneva"/>
    </font>
  </fonts>
  <fills count="2">
    <fill>
      <patternFill patternType="none"/>
    </fill>
    <fill>
      <patternFill patternType="gray125"/>
    </fill>
  </fills>
  <borders count="1">
    <border>
      <left/>
      <right/>
      <top/>
      <bottom/>
      <diagonal/>
    </border>
  </borders>
  <cellStyleXfs count="3">
    <xf numFmtId="0" fontId="0" fillId="0" borderId="0"/>
    <xf numFmtId="40" fontId="1" fillId="0" borderId="0" applyFont="0" applyFill="0" applyBorder="0" applyAlignment="0" applyProtection="0"/>
    <xf numFmtId="0" fontId="4" fillId="0" borderId="0"/>
  </cellStyleXfs>
  <cellXfs count="135">
    <xf numFmtId="0" fontId="0" fillId="0" borderId="0" xfId="0"/>
    <xf numFmtId="0" fontId="3" fillId="0" borderId="0" xfId="0" applyFont="1" applyAlignment="1">
      <alignment horizontal="left" wrapText="1"/>
    </xf>
    <xf numFmtId="2" fontId="3" fillId="0" borderId="0" xfId="0" applyNumberFormat="1" applyFont="1" applyAlignment="1">
      <alignment horizontal="left" wrapText="1"/>
    </xf>
    <xf numFmtId="165" fontId="3" fillId="0" borderId="0" xfId="0" applyNumberFormat="1" applyFont="1" applyAlignment="1">
      <alignment horizontal="left" wrapText="1"/>
    </xf>
    <xf numFmtId="1" fontId="3" fillId="0" borderId="0" xfId="0" applyNumberFormat="1" applyFont="1" applyAlignment="1">
      <alignment horizontal="left" wrapText="1"/>
    </xf>
    <xf numFmtId="4" fontId="3" fillId="0" borderId="0" xfId="0" applyNumberFormat="1" applyFont="1" applyAlignment="1">
      <alignment horizontal="left" wrapText="1"/>
    </xf>
    <xf numFmtId="1" fontId="3" fillId="0" borderId="0" xfId="0" applyNumberFormat="1" applyFont="1" applyAlignment="1">
      <alignment horizontal="left" vertical="center" wrapText="1"/>
    </xf>
    <xf numFmtId="165" fontId="3" fillId="0" borderId="0" xfId="0" applyNumberFormat="1" applyFont="1" applyAlignment="1">
      <alignment horizontal="left" vertical="center" wrapText="1"/>
    </xf>
    <xf numFmtId="167" fontId="3" fillId="0" borderId="0" xfId="1" applyNumberFormat="1" applyFont="1" applyAlignment="1"/>
    <xf numFmtId="0" fontId="3" fillId="0" borderId="0" xfId="0" applyFont="1" applyAlignment="1"/>
    <xf numFmtId="2" fontId="3" fillId="0" borderId="0" xfId="0" applyNumberFormat="1" applyFont="1" applyAlignment="1">
      <alignment wrapText="1"/>
    </xf>
    <xf numFmtId="1" fontId="3" fillId="0" borderId="0" xfId="0" applyNumberFormat="1" applyFont="1" applyAlignment="1"/>
    <xf numFmtId="168" fontId="3" fillId="0" borderId="0" xfId="0" applyNumberFormat="1" applyFont="1" applyAlignment="1"/>
    <xf numFmtId="165" fontId="3" fillId="0" borderId="0" xfId="0" applyNumberFormat="1" applyFont="1" applyAlignment="1"/>
    <xf numFmtId="2" fontId="3" fillId="0" borderId="0" xfId="0" applyNumberFormat="1" applyFont="1" applyAlignment="1"/>
    <xf numFmtId="166" fontId="3" fillId="0" borderId="0" xfId="0" applyNumberFormat="1" applyFont="1" applyAlignment="1"/>
    <xf numFmtId="3" fontId="3" fillId="0" borderId="0" xfId="0" applyNumberFormat="1" applyFont="1" applyAlignment="1"/>
    <xf numFmtId="1" fontId="3" fillId="0" borderId="0" xfId="0" applyNumberFormat="1" applyFont="1" applyAlignment="1">
      <alignment wrapText="1"/>
    </xf>
    <xf numFmtId="4" fontId="3" fillId="0" borderId="0" xfId="0" applyNumberFormat="1" applyFont="1" applyAlignment="1"/>
    <xf numFmtId="165" fontId="3" fillId="0" borderId="0" xfId="1" applyNumberFormat="1" applyFont="1" applyAlignment="1"/>
    <xf numFmtId="0" fontId="3" fillId="0" borderId="0" xfId="0" applyFont="1"/>
    <xf numFmtId="2" fontId="3" fillId="0" borderId="0" xfId="0" applyNumberFormat="1" applyFont="1"/>
    <xf numFmtId="169" fontId="3" fillId="0" borderId="0" xfId="1" applyNumberFormat="1" applyFont="1" applyAlignment="1"/>
    <xf numFmtId="0" fontId="0" fillId="0" borderId="0" xfId="0" applyAlignment="1"/>
    <xf numFmtId="164" fontId="3" fillId="0" borderId="0" xfId="1" applyNumberFormat="1" applyFont="1" applyAlignment="1"/>
    <xf numFmtId="167" fontId="3" fillId="0" borderId="0" xfId="1" applyNumberFormat="1" applyFont="1"/>
    <xf numFmtId="2" fontId="3" fillId="0" borderId="0" xfId="1" applyNumberFormat="1" applyFont="1"/>
    <xf numFmtId="165" fontId="3" fillId="0" borderId="0" xfId="1" applyNumberFormat="1" applyFont="1"/>
    <xf numFmtId="165" fontId="3" fillId="0" borderId="0" xfId="0" applyNumberFormat="1" applyFont="1"/>
    <xf numFmtId="1" fontId="3" fillId="0" borderId="0" xfId="0" applyNumberFormat="1" applyFont="1"/>
    <xf numFmtId="1" fontId="2" fillId="0" borderId="0" xfId="0" applyNumberFormat="1" applyFont="1" applyAlignment="1">
      <alignment horizontal="center"/>
    </xf>
    <xf numFmtId="2" fontId="2" fillId="0" borderId="0" xfId="0" applyNumberFormat="1" applyFont="1" applyAlignment="1">
      <alignment horizontal="center"/>
    </xf>
    <xf numFmtId="165" fontId="2" fillId="0" borderId="0" xfId="0" applyNumberFormat="1" applyFont="1" applyAlignment="1">
      <alignment horizontal="center"/>
    </xf>
    <xf numFmtId="164" fontId="3" fillId="0" borderId="0" xfId="1" applyNumberFormat="1" applyFont="1" applyAlignment="1">
      <alignment horizontal="left" wrapText="1"/>
    </xf>
    <xf numFmtId="169" fontId="3" fillId="0" borderId="0" xfId="1" applyNumberFormat="1" applyFont="1" applyAlignment="1">
      <alignment horizontal="left" wrapText="1"/>
    </xf>
    <xf numFmtId="2" fontId="3" fillId="0" borderId="0" xfId="0" applyNumberFormat="1" applyFont="1" applyAlignment="1">
      <alignment horizontal="center" vertical="center" wrapText="1"/>
    </xf>
    <xf numFmtId="1" fontId="3" fillId="0" borderId="0" xfId="0" applyNumberFormat="1" applyFont="1" applyAlignment="1">
      <alignment horizontal="center" vertical="center" wrapText="1"/>
    </xf>
    <xf numFmtId="0" fontId="3" fillId="0" borderId="0" xfId="0" applyFont="1" applyBorder="1"/>
    <xf numFmtId="1" fontId="3" fillId="0" borderId="0" xfId="0" applyNumberFormat="1" applyFont="1" applyBorder="1"/>
    <xf numFmtId="1" fontId="0" fillId="0" borderId="0" xfId="0" applyNumberFormat="1"/>
    <xf numFmtId="1" fontId="3" fillId="0" borderId="0" xfId="0" applyNumberFormat="1" applyFont="1" applyAlignment="1">
      <alignment horizontal="center"/>
    </xf>
    <xf numFmtId="165" fontId="0" fillId="0" borderId="0" xfId="0" applyNumberFormat="1"/>
    <xf numFmtId="165" fontId="3" fillId="0" borderId="0" xfId="0" applyNumberFormat="1"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top" wrapText="1"/>
    </xf>
    <xf numFmtId="170" fontId="3" fillId="0" borderId="0" xfId="0" applyNumberFormat="1" applyFont="1" applyAlignment="1">
      <alignment horizontal="center" vertical="center"/>
    </xf>
    <xf numFmtId="170" fontId="3" fillId="0" borderId="0" xfId="0" applyNumberFormat="1" applyFont="1"/>
    <xf numFmtId="165" fontId="3" fillId="0" borderId="0" xfId="0" applyNumberFormat="1" applyFont="1" applyAlignment="1">
      <alignment horizontal="center" vertical="center"/>
    </xf>
    <xf numFmtId="0" fontId="3" fillId="0" borderId="0" xfId="0" applyFont="1" applyAlignment="1">
      <alignment horizontal="center" vertical="center" wrapText="1"/>
    </xf>
    <xf numFmtId="167" fontId="3" fillId="0" borderId="0" xfId="1" applyNumberFormat="1" applyFont="1" applyAlignment="1">
      <alignment horizontal="center" vertical="center" wrapText="1"/>
    </xf>
    <xf numFmtId="1" fontId="3" fillId="0" borderId="0" xfId="0" applyNumberFormat="1" applyFont="1" applyAlignment="1">
      <alignment horizontal="center" vertical="center"/>
    </xf>
    <xf numFmtId="0" fontId="0" fillId="0" borderId="0" xfId="0" applyAlignment="1">
      <alignment horizontal="center" vertical="center" wrapText="1"/>
    </xf>
    <xf numFmtId="170" fontId="3" fillId="0" borderId="0" xfId="0" applyNumberFormat="1" applyFont="1" applyAlignment="1">
      <alignment horizontal="center" vertical="center" wrapText="1"/>
    </xf>
    <xf numFmtId="166" fontId="3" fillId="0" borderId="0" xfId="0" applyNumberFormat="1" applyFont="1" applyAlignment="1">
      <alignment horizontal="center" vertical="center" wrapText="1"/>
    </xf>
    <xf numFmtId="4" fontId="3" fillId="0" borderId="0" xfId="0" applyNumberFormat="1" applyFont="1" applyAlignment="1">
      <alignment horizontal="center" vertical="center" wrapText="1"/>
    </xf>
    <xf numFmtId="165" fontId="3" fillId="0" borderId="0" xfId="0" applyNumberFormat="1" applyFont="1" applyAlignment="1">
      <alignment wrapText="1"/>
    </xf>
    <xf numFmtId="171" fontId="3" fillId="0" borderId="0" xfId="0" applyNumberFormat="1" applyFont="1" applyAlignment="1">
      <alignment horizontal="center" vertical="center" wrapText="1"/>
    </xf>
    <xf numFmtId="171" fontId="3" fillId="0" borderId="0" xfId="0" applyNumberFormat="1" applyFont="1" applyAlignment="1"/>
    <xf numFmtId="171" fontId="3" fillId="0" borderId="0" xfId="1" applyNumberFormat="1" applyFont="1"/>
    <xf numFmtId="171" fontId="0" fillId="0" borderId="0" xfId="0" applyNumberFormat="1"/>
    <xf numFmtId="3" fontId="3" fillId="0" borderId="0" xfId="0" applyNumberFormat="1" applyFont="1" applyAlignment="1">
      <alignment horizontal="center" vertical="center" wrapText="1"/>
    </xf>
    <xf numFmtId="3" fontId="0" fillId="0" borderId="0" xfId="0" applyNumberFormat="1"/>
    <xf numFmtId="1" fontId="0" fillId="0" borderId="0" xfId="0" applyNumberFormat="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167" fontId="3" fillId="0" borderId="0" xfId="1" applyNumberFormat="1" applyFont="1" applyAlignment="1">
      <alignment horizontal="left"/>
    </xf>
    <xf numFmtId="169" fontId="3" fillId="0" borderId="0" xfId="1" applyNumberFormat="1" applyFont="1" applyAlignment="1">
      <alignment horizontal="left"/>
    </xf>
    <xf numFmtId="164" fontId="3" fillId="0" borderId="0" xfId="1" applyNumberFormat="1" applyFont="1" applyAlignment="1">
      <alignment horizontal="left"/>
    </xf>
    <xf numFmtId="0" fontId="0" fillId="0" borderId="0" xfId="0" applyAlignment="1">
      <alignment horizontal="left"/>
    </xf>
    <xf numFmtId="1" fontId="2" fillId="0" borderId="0" xfId="0" applyNumberFormat="1" applyFont="1" applyAlignment="1">
      <alignment horizontal="left"/>
    </xf>
    <xf numFmtId="165" fontId="2" fillId="0" borderId="0" xfId="0" applyNumberFormat="1" applyFont="1" applyAlignment="1">
      <alignment horizontal="left"/>
    </xf>
    <xf numFmtId="0" fontId="3" fillId="0" borderId="0" xfId="0" applyFont="1" applyAlignment="1">
      <alignment horizontal="center"/>
    </xf>
    <xf numFmtId="165" fontId="3" fillId="0" borderId="0" xfId="0" applyNumberFormat="1" applyFont="1" applyAlignment="1">
      <alignment horizontal="center"/>
    </xf>
    <xf numFmtId="170" fontId="3" fillId="0" borderId="0" xfId="0" applyNumberFormat="1" applyFont="1" applyAlignment="1">
      <alignment horizontal="center"/>
    </xf>
    <xf numFmtId="3" fontId="3" fillId="0" borderId="0" xfId="0" applyNumberFormat="1" applyFont="1" applyAlignment="1">
      <alignment horizontal="center"/>
    </xf>
    <xf numFmtId="0" fontId="3" fillId="0" borderId="0" xfId="2" quotePrefix="1" applyNumberFormat="1" applyFont="1"/>
    <xf numFmtId="0" fontId="3" fillId="0" borderId="0" xfId="2" applyFont="1"/>
    <xf numFmtId="0" fontId="3" fillId="0" borderId="0" xfId="0" applyNumberFormat="1" applyFont="1" applyAlignment="1">
      <alignment vertical="center"/>
    </xf>
    <xf numFmtId="0" fontId="3" fillId="0" borderId="0" xfId="0" applyNumberFormat="1" applyFont="1" applyAlignment="1">
      <alignment vertical="center" wrapText="1"/>
    </xf>
    <xf numFmtId="0" fontId="0" fillId="0" borderId="0" xfId="0" applyNumberFormat="1" applyAlignment="1">
      <alignment vertical="center"/>
    </xf>
    <xf numFmtId="0" fontId="3" fillId="0" borderId="0" xfId="0" applyNumberFormat="1" applyFont="1" applyAlignment="1">
      <alignment horizontal="center" vertical="center" wrapText="1"/>
    </xf>
    <xf numFmtId="0" fontId="3" fillId="0" borderId="0" xfId="1" applyNumberFormat="1" applyFont="1" applyAlignment="1">
      <alignment vertical="center"/>
    </xf>
    <xf numFmtId="0" fontId="3" fillId="0" borderId="0" xfId="1" applyNumberFormat="1" applyFont="1" applyAlignment="1">
      <alignment vertical="center" wrapText="1"/>
    </xf>
    <xf numFmtId="0" fontId="3" fillId="0" borderId="0" xfId="0" applyNumberFormat="1" applyFont="1" applyAlignment="1">
      <alignment horizontal="center" vertical="center"/>
    </xf>
    <xf numFmtId="0" fontId="0" fillId="0" borderId="0" xfId="0" applyNumberFormat="1" applyAlignment="1">
      <alignment horizontal="center" vertical="center"/>
    </xf>
    <xf numFmtId="0" fontId="0" fillId="0" borderId="0" xfId="0" applyAlignment="1">
      <alignment horizontal="center" vertical="center"/>
    </xf>
    <xf numFmtId="0" fontId="3" fillId="0" borderId="0" xfId="0" applyFont="1" applyAlignment="1">
      <alignment vertical="center" wrapText="1"/>
    </xf>
    <xf numFmtId="0" fontId="3" fillId="0" borderId="0" xfId="0" applyFont="1" applyAlignment="1">
      <alignment vertical="center"/>
    </xf>
    <xf numFmtId="1" fontId="3" fillId="0" borderId="0" xfId="0" applyNumberFormat="1" applyFont="1" applyAlignment="1">
      <alignment vertical="center" wrapText="1"/>
    </xf>
    <xf numFmtId="165" fontId="3" fillId="0" borderId="0" xfId="0" applyNumberFormat="1" applyFont="1" applyAlignment="1">
      <alignment vertical="center" wrapText="1"/>
    </xf>
    <xf numFmtId="171" fontId="3" fillId="0" borderId="0" xfId="0" applyNumberFormat="1" applyFont="1" applyAlignment="1">
      <alignment vertical="center" wrapText="1"/>
    </xf>
    <xf numFmtId="170" fontId="3" fillId="0" borderId="0" xfId="0" applyNumberFormat="1" applyFont="1" applyAlignment="1">
      <alignment vertical="center"/>
    </xf>
    <xf numFmtId="167" fontId="3" fillId="0" borderId="0" xfId="1" applyNumberFormat="1" applyFont="1" applyAlignment="1">
      <alignment vertical="center" wrapText="1"/>
    </xf>
    <xf numFmtId="165" fontId="3" fillId="0" borderId="0" xfId="0" applyNumberFormat="1" applyFont="1" applyAlignment="1">
      <alignment vertical="center"/>
    </xf>
    <xf numFmtId="2" fontId="3" fillId="0" borderId="0" xfId="0" applyNumberFormat="1" applyFont="1" applyAlignment="1">
      <alignment vertical="center" wrapText="1"/>
    </xf>
    <xf numFmtId="1" fontId="3" fillId="0" borderId="0" xfId="0" applyNumberFormat="1" applyFont="1" applyAlignment="1">
      <alignment vertical="center"/>
    </xf>
    <xf numFmtId="1" fontId="3" fillId="0" borderId="0" xfId="1" applyNumberFormat="1" applyFont="1"/>
    <xf numFmtId="168" fontId="3" fillId="0" borderId="0" xfId="0" applyNumberFormat="1" applyFont="1"/>
    <xf numFmtId="165" fontId="3" fillId="0" borderId="0" xfId="0" applyNumberFormat="1" applyFont="1" applyBorder="1" applyAlignment="1">
      <alignment vertical="center" wrapText="1"/>
    </xf>
    <xf numFmtId="2" fontId="3" fillId="0" borderId="0" xfId="0" applyNumberFormat="1" applyFont="1" applyAlignment="1">
      <alignment horizontal="center"/>
    </xf>
    <xf numFmtId="2" fontId="3" fillId="0" borderId="0" xfId="0" applyNumberFormat="1" applyFont="1" applyAlignment="1">
      <alignment horizontal="center" vertical="center"/>
    </xf>
    <xf numFmtId="2" fontId="3" fillId="0" borderId="0" xfId="0" applyNumberFormat="1" applyFont="1" applyAlignment="1">
      <alignment vertical="center"/>
    </xf>
    <xf numFmtId="2" fontId="0" fillId="0" borderId="0" xfId="0" applyNumberFormat="1"/>
    <xf numFmtId="166" fontId="3" fillId="0" borderId="0" xfId="0" applyNumberFormat="1" applyFont="1"/>
    <xf numFmtId="0" fontId="5" fillId="0" borderId="0" xfId="0" applyFont="1"/>
    <xf numFmtId="1" fontId="2" fillId="0" borderId="0" xfId="0" applyNumberFormat="1" applyFont="1" applyAlignment="1">
      <alignment vertical="top" wrapText="1"/>
    </xf>
    <xf numFmtId="2" fontId="3" fillId="0" borderId="0" xfId="0" applyNumberFormat="1" applyFont="1" applyAlignment="1">
      <alignment vertical="top" wrapText="1"/>
    </xf>
    <xf numFmtId="0" fontId="0" fillId="0" borderId="0" xfId="0" applyAlignment="1">
      <alignment vertical="top" wrapText="1"/>
    </xf>
    <xf numFmtId="1" fontId="3" fillId="0" borderId="0" xfId="0" applyNumberFormat="1" applyFont="1" applyAlignment="1">
      <alignment vertical="top" wrapText="1"/>
    </xf>
    <xf numFmtId="165" fontId="3" fillId="0" borderId="0" xfId="0" applyNumberFormat="1" applyFont="1" applyAlignment="1">
      <alignment vertical="top" wrapText="1"/>
    </xf>
    <xf numFmtId="171" fontId="3" fillId="0" borderId="0" xfId="0" applyNumberFormat="1" applyFont="1" applyAlignment="1">
      <alignment vertical="top" wrapText="1"/>
    </xf>
    <xf numFmtId="164" fontId="3" fillId="0" borderId="0" xfId="1" applyNumberFormat="1" applyFont="1" applyAlignment="1">
      <alignment vertical="top" wrapText="1"/>
    </xf>
    <xf numFmtId="3" fontId="3" fillId="0" borderId="0" xfId="0" applyNumberFormat="1" applyFont="1" applyAlignment="1">
      <alignment vertical="top" wrapText="1"/>
    </xf>
    <xf numFmtId="1" fontId="0" fillId="0" borderId="0" xfId="0" applyNumberFormat="1" applyAlignment="1">
      <alignment vertical="top" wrapText="1"/>
    </xf>
    <xf numFmtId="170" fontId="3" fillId="0" borderId="0" xfId="0" applyNumberFormat="1" applyFont="1" applyAlignment="1">
      <alignment vertical="top" wrapText="1"/>
    </xf>
    <xf numFmtId="4" fontId="3" fillId="0" borderId="0" xfId="0" applyNumberFormat="1" applyFont="1" applyAlignment="1">
      <alignment vertical="top" wrapText="1"/>
    </xf>
    <xf numFmtId="0" fontId="2" fillId="0" borderId="0" xfId="0" applyNumberFormat="1" applyFont="1" applyAlignment="1">
      <alignment horizontal="center" vertical="center" wrapText="1"/>
    </xf>
    <xf numFmtId="1" fontId="0" fillId="0" borderId="0" xfId="0" applyNumberFormat="1" applyAlignment="1">
      <alignment horizontal="center" vertical="center"/>
    </xf>
    <xf numFmtId="1" fontId="3" fillId="0" borderId="0" xfId="1" applyNumberFormat="1" applyFont="1" applyAlignment="1">
      <alignment horizontal="left" wrapText="1"/>
    </xf>
    <xf numFmtId="170" fontId="2" fillId="0" borderId="0" xfId="0" applyNumberFormat="1" applyFont="1" applyAlignment="1">
      <alignment horizontal="center"/>
    </xf>
    <xf numFmtId="171" fontId="2" fillId="0" borderId="0" xfId="0" applyNumberFormat="1" applyFont="1" applyAlignment="1">
      <alignment horizontal="center"/>
    </xf>
    <xf numFmtId="3" fontId="2" fillId="0" borderId="0" xfId="0" applyNumberFormat="1" applyFont="1" applyAlignment="1">
      <alignment horizontal="center"/>
    </xf>
    <xf numFmtId="10" fontId="3" fillId="0" borderId="0" xfId="0" applyNumberFormat="1" applyFont="1"/>
    <xf numFmtId="0" fontId="3" fillId="0" borderId="0" xfId="0" applyNumberFormat="1" applyFont="1" applyFill="1" applyAlignment="1">
      <alignment horizontal="center" vertical="top"/>
    </xf>
    <xf numFmtId="0" fontId="3" fillId="0" borderId="0" xfId="0" applyNumberFormat="1" applyFont="1" applyFill="1" applyAlignment="1">
      <alignment vertical="center"/>
    </xf>
    <xf numFmtId="1" fontId="2" fillId="0" borderId="0" xfId="0" applyNumberFormat="1" applyFont="1" applyAlignment="1">
      <alignment vertical="center"/>
    </xf>
    <xf numFmtId="165" fontId="2" fillId="0" borderId="0" xfId="0" applyNumberFormat="1" applyFont="1" applyAlignment="1">
      <alignment vertical="center"/>
    </xf>
    <xf numFmtId="0" fontId="0" fillId="0" borderId="0" xfId="0" applyAlignment="1">
      <alignment vertical="center"/>
    </xf>
    <xf numFmtId="0" fontId="0" fillId="0" borderId="0" xfId="0" applyAlignment="1">
      <alignment vertical="center" wrapText="1"/>
    </xf>
    <xf numFmtId="1" fontId="3" fillId="0" borderId="0" xfId="0" applyNumberFormat="1" applyFont="1" applyFill="1" applyAlignment="1">
      <alignment vertical="center"/>
    </xf>
    <xf numFmtId="0" fontId="3" fillId="0" borderId="0" xfId="2" applyNumberFormat="1" applyFont="1"/>
    <xf numFmtId="1" fontId="3" fillId="0" borderId="0" xfId="1" applyNumberFormat="1" applyFont="1" applyAlignment="1">
      <alignment vertical="center"/>
    </xf>
    <xf numFmtId="0" fontId="3" fillId="0" borderId="0" xfId="0" applyFont="1" applyAlignment="1">
      <alignment horizontal="center" vertical="top" wrapText="1"/>
    </xf>
    <xf numFmtId="1" fontId="3" fillId="0" borderId="0" xfId="0" applyNumberFormat="1" applyFont="1" applyAlignment="1">
      <alignment horizontal="center" vertical="top" wrapText="1"/>
    </xf>
    <xf numFmtId="165" fontId="3" fillId="0" borderId="0" xfId="0" applyNumberFormat="1" applyFont="1" applyAlignment="1">
      <alignment horizontal="center" vertical="top" wrapText="1"/>
    </xf>
  </cellXfs>
  <cellStyles count="3">
    <cellStyle name="Comma" xfId="1" builtinId="3"/>
    <cellStyle name="Normal" xfId="0" builtinId="0"/>
    <cellStyle name="Normal_zUsys_WEB_WHO_UNICEF_CoverageEstimates_forXLS_Q" xfId="2"/>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239"/>
  <sheetViews>
    <sheetView tabSelected="1" topLeftCell="FM1" workbookViewId="0">
      <selection activeCell="GA1" sqref="GA1"/>
    </sheetView>
  </sheetViews>
  <sheetFormatPr baseColWidth="10" defaultColWidth="9.42578125" defaultRowHeight="13" x14ac:dyDescent="0"/>
  <cols>
    <col min="1" max="1" width="11.85546875" style="68" customWidth="1"/>
    <col min="2" max="5" width="9.42578125" customWidth="1"/>
    <col min="6" max="6" width="9.42578125" style="79" customWidth="1"/>
    <col min="7" max="12" width="9.42578125" customWidth="1"/>
    <col min="13" max="13" width="9.42578125" style="39" customWidth="1"/>
    <col min="14" max="14" width="9.42578125" customWidth="1"/>
    <col min="15" max="15" width="9.42578125" style="79" customWidth="1"/>
    <col min="16" max="18" width="9.42578125" customWidth="1"/>
    <col min="19" max="19" width="10.7109375" style="20" customWidth="1"/>
    <col min="20" max="20" width="9.42578125" style="39" customWidth="1"/>
    <col min="21" max="23" width="9.42578125" customWidth="1"/>
    <col min="24" max="26" width="9.42578125" style="39" customWidth="1"/>
    <col min="27" max="28" width="9.42578125" customWidth="1"/>
    <col min="29" max="30" width="10.7109375" style="39" customWidth="1"/>
    <col min="31" max="31" width="10.7109375" style="29" customWidth="1"/>
    <col min="32" max="35" width="9.42578125" customWidth="1"/>
    <col min="36" max="36" width="9.42578125" style="39" customWidth="1"/>
    <col min="37" max="41" width="9.42578125" customWidth="1"/>
    <col min="42" max="42" width="10.7109375" style="59" customWidth="1"/>
    <col min="43" max="43" width="10.7109375" style="20" customWidth="1"/>
    <col min="44" max="44" width="10.7109375" style="46" customWidth="1"/>
    <col min="45" max="45" width="10.7109375" style="29" customWidth="1"/>
    <col min="46" max="97" width="9.42578125" customWidth="1"/>
    <col min="98" max="102" width="10.7109375" style="41" customWidth="1"/>
    <col min="103" max="117" width="9.42578125" customWidth="1"/>
    <col min="118" max="118" width="10.7109375" style="20" customWidth="1"/>
    <col min="119" max="159" width="9.42578125" customWidth="1"/>
    <col min="160" max="160" width="10.7109375" style="29" customWidth="1"/>
    <col min="161" max="161" width="9.42578125" customWidth="1"/>
    <col min="162" max="162" width="9.42578125" style="102" customWidth="1"/>
    <col min="163" max="170" width="9.42578125" customWidth="1"/>
    <col min="171" max="171" width="10.7109375" style="28" customWidth="1"/>
    <col min="172" max="179" width="10.7109375" style="20" customWidth="1"/>
    <col min="180" max="180" width="10.7109375" style="93" customWidth="1"/>
    <col min="181" max="183" width="10.7109375" style="28" customWidth="1"/>
    <col min="184" max="184" width="9.42578125" customWidth="1"/>
    <col min="185" max="185" width="10.7109375" style="41" customWidth="1"/>
    <col min="186" max="186" width="9.42578125" customWidth="1"/>
    <col min="187" max="187" width="10" customWidth="1"/>
    <col min="188" max="194" width="9.42578125" customWidth="1"/>
    <col min="195" max="195" width="12.7109375" style="61" customWidth="1"/>
    <col min="196" max="200" width="9.42578125" customWidth="1"/>
    <col min="201" max="201" width="10.7109375" style="41" customWidth="1"/>
    <col min="202" max="202" width="10.7109375" style="20" customWidth="1"/>
    <col min="203" max="203" width="9.42578125" customWidth="1"/>
    <col min="204" max="204" width="9.42578125" style="39" customWidth="1"/>
    <col min="205" max="205" width="9.42578125" customWidth="1"/>
    <col min="206" max="206" width="9.42578125" style="39" customWidth="1"/>
    <col min="207" max="209" width="9.42578125" customWidth="1"/>
    <col min="210" max="210" width="10.7109375" style="20" customWidth="1"/>
    <col min="211" max="212" width="10.7109375" style="39" customWidth="1"/>
    <col min="213" max="214" width="9.42578125" customWidth="1"/>
    <col min="215" max="216" width="10.7109375" style="20" customWidth="1"/>
    <col min="217" max="217" width="9.42578125" customWidth="1"/>
    <col min="218" max="218" width="10.7109375" style="20" customWidth="1"/>
    <col min="219" max="219" width="9.42578125" customWidth="1"/>
    <col min="220" max="220" width="10.7109375" style="21" customWidth="1"/>
    <col min="221" max="221" width="10.7109375" style="39" customWidth="1"/>
    <col min="222" max="222" width="10.7109375" style="20" customWidth="1"/>
    <col min="223" max="223" width="10.7109375" style="39" customWidth="1"/>
    <col min="224" max="224" width="10.7109375" style="20" customWidth="1"/>
    <col min="225" max="231" width="9.42578125" customWidth="1"/>
    <col min="232" max="232" width="10.7109375" style="20" customWidth="1"/>
    <col min="233" max="236" width="9.42578125" customWidth="1"/>
    <col min="237" max="237" width="9.42578125" style="39" customWidth="1"/>
  </cols>
  <sheetData>
    <row r="1" spans="1:239" s="20" customFormat="1" ht="13" customHeight="1">
      <c r="A1" s="63" t="s">
        <v>162</v>
      </c>
      <c r="C1" s="71" t="s">
        <v>164</v>
      </c>
      <c r="D1" s="71" t="s">
        <v>164</v>
      </c>
      <c r="E1" s="71" t="s">
        <v>164</v>
      </c>
      <c r="F1" s="83" t="s">
        <v>164</v>
      </c>
      <c r="G1" s="71" t="s">
        <v>164</v>
      </c>
      <c r="H1" s="71" t="s">
        <v>164</v>
      </c>
      <c r="I1" s="71" t="s">
        <v>164</v>
      </c>
      <c r="J1" s="71" t="s">
        <v>164</v>
      </c>
      <c r="K1" s="71" t="s">
        <v>164</v>
      </c>
      <c r="L1" s="71" t="s">
        <v>164</v>
      </c>
      <c r="M1" s="40" t="s">
        <v>164</v>
      </c>
      <c r="N1" s="71" t="s">
        <v>164</v>
      </c>
      <c r="O1" s="83" t="s">
        <v>164</v>
      </c>
      <c r="P1" s="71" t="s">
        <v>164</v>
      </c>
      <c r="Q1" s="71" t="s">
        <v>164</v>
      </c>
      <c r="R1" s="71" t="s">
        <v>164</v>
      </c>
      <c r="S1" s="71" t="s">
        <v>164</v>
      </c>
      <c r="T1" s="40" t="s">
        <v>165</v>
      </c>
      <c r="U1" s="40" t="s">
        <v>165</v>
      </c>
      <c r="V1" s="71" t="s">
        <v>165</v>
      </c>
      <c r="W1" s="71" t="s">
        <v>165</v>
      </c>
      <c r="X1" s="40" t="s">
        <v>165</v>
      </c>
      <c r="Y1" s="40" t="s">
        <v>165</v>
      </c>
      <c r="Z1" s="40" t="s">
        <v>165</v>
      </c>
      <c r="AA1" s="71" t="s">
        <v>165</v>
      </c>
      <c r="AB1" s="71" t="s">
        <v>166</v>
      </c>
      <c r="AC1" s="40" t="s">
        <v>167</v>
      </c>
      <c r="AD1" s="40" t="s">
        <v>167</v>
      </c>
      <c r="AE1" s="40" t="s">
        <v>167</v>
      </c>
      <c r="AF1" s="71" t="s">
        <v>167</v>
      </c>
      <c r="AG1" s="71" t="s">
        <v>167</v>
      </c>
      <c r="AH1" s="71" t="s">
        <v>167</v>
      </c>
      <c r="AI1" s="71" t="s">
        <v>167</v>
      </c>
      <c r="AJ1" s="71" t="s">
        <v>167</v>
      </c>
      <c r="AK1" s="71" t="s">
        <v>167</v>
      </c>
      <c r="AL1" s="71" t="s">
        <v>167</v>
      </c>
      <c r="AM1" s="71" t="s">
        <v>167</v>
      </c>
      <c r="AN1" s="71" t="s">
        <v>167</v>
      </c>
      <c r="AO1" s="71" t="s">
        <v>167</v>
      </c>
      <c r="AP1" s="71" t="s">
        <v>167</v>
      </c>
      <c r="AQ1" s="71" t="s">
        <v>168</v>
      </c>
      <c r="AR1" s="73" t="s">
        <v>168</v>
      </c>
      <c r="AS1" s="40" t="s">
        <v>169</v>
      </c>
      <c r="AT1" s="71" t="s">
        <v>170</v>
      </c>
      <c r="AU1" s="71" t="s">
        <v>170</v>
      </c>
      <c r="AV1" s="71" t="s">
        <v>170</v>
      </c>
      <c r="AW1" s="71" t="s">
        <v>170</v>
      </c>
      <c r="AX1" s="71" t="s">
        <v>170</v>
      </c>
      <c r="AY1" s="71" t="s">
        <v>170</v>
      </c>
      <c r="AZ1" s="71" t="s">
        <v>170</v>
      </c>
      <c r="BA1" s="71" t="s">
        <v>170</v>
      </c>
      <c r="BB1" s="71" t="s">
        <v>170</v>
      </c>
      <c r="BC1" s="71" t="s">
        <v>170</v>
      </c>
      <c r="BD1" s="71" t="s">
        <v>170</v>
      </c>
      <c r="BE1" s="71" t="s">
        <v>171</v>
      </c>
      <c r="BF1" s="71" t="s">
        <v>171</v>
      </c>
      <c r="BG1" s="71" t="s">
        <v>171</v>
      </c>
      <c r="BH1" s="71" t="s">
        <v>171</v>
      </c>
      <c r="BI1" s="71" t="s">
        <v>171</v>
      </c>
      <c r="BJ1" s="71" t="s">
        <v>171</v>
      </c>
      <c r="BK1" s="71" t="s">
        <v>171</v>
      </c>
      <c r="BL1" s="71" t="s">
        <v>171</v>
      </c>
      <c r="BM1" s="71" t="s">
        <v>171</v>
      </c>
      <c r="BN1" s="71" t="s">
        <v>172</v>
      </c>
      <c r="BO1" s="71" t="s">
        <v>173</v>
      </c>
      <c r="BP1" s="71" t="s">
        <v>173</v>
      </c>
      <c r="BQ1" s="71" t="s">
        <v>173</v>
      </c>
      <c r="BR1" s="71" t="s">
        <v>173</v>
      </c>
      <c r="BS1" s="71" t="s">
        <v>174</v>
      </c>
      <c r="BT1" s="71" t="s">
        <v>174</v>
      </c>
      <c r="BU1" s="71" t="s">
        <v>174</v>
      </c>
      <c r="BV1" s="71" t="s">
        <v>174</v>
      </c>
      <c r="BW1" s="71" t="s">
        <v>175</v>
      </c>
      <c r="BX1" s="71" t="s">
        <v>175</v>
      </c>
      <c r="BY1" s="71" t="s">
        <v>175</v>
      </c>
      <c r="BZ1" s="71" t="s">
        <v>175</v>
      </c>
      <c r="CA1" s="71" t="s">
        <v>175</v>
      </c>
      <c r="CB1" s="71" t="s">
        <v>175</v>
      </c>
      <c r="CC1" s="71" t="s">
        <v>175</v>
      </c>
      <c r="CD1" s="71" t="s">
        <v>175</v>
      </c>
      <c r="CE1" s="71" t="s">
        <v>175</v>
      </c>
      <c r="CF1" s="71" t="s">
        <v>175</v>
      </c>
      <c r="CG1" s="71" t="s">
        <v>175</v>
      </c>
      <c r="CH1" s="71" t="s">
        <v>175</v>
      </c>
      <c r="CI1" s="71" t="s">
        <v>175</v>
      </c>
      <c r="CJ1" s="71" t="s">
        <v>175</v>
      </c>
      <c r="CK1" s="71" t="s">
        <v>175</v>
      </c>
      <c r="CL1" s="71" t="s">
        <v>175</v>
      </c>
      <c r="CM1" s="71" t="s">
        <v>175</v>
      </c>
      <c r="CN1" s="71" t="s">
        <v>175</v>
      </c>
      <c r="CO1" s="71" t="s">
        <v>175</v>
      </c>
      <c r="CP1" s="71" t="s">
        <v>175</v>
      </c>
      <c r="CQ1" s="71" t="s">
        <v>175</v>
      </c>
      <c r="CR1" s="71" t="s">
        <v>175</v>
      </c>
      <c r="CS1" s="71" t="s">
        <v>175</v>
      </c>
      <c r="CT1" s="71" t="s">
        <v>175</v>
      </c>
      <c r="CU1" s="71" t="s">
        <v>175</v>
      </c>
      <c r="CV1" s="71" t="s">
        <v>175</v>
      </c>
      <c r="CW1" s="71" t="s">
        <v>175</v>
      </c>
      <c r="CX1" s="71" t="s">
        <v>175</v>
      </c>
      <c r="CY1" s="71" t="s">
        <v>175</v>
      </c>
      <c r="CZ1" s="71" t="s">
        <v>176</v>
      </c>
      <c r="DA1" s="71" t="s">
        <v>176</v>
      </c>
      <c r="DB1" s="71" t="s">
        <v>176</v>
      </c>
      <c r="DC1" s="71" t="s">
        <v>176</v>
      </c>
      <c r="DD1" s="71" t="s">
        <v>176</v>
      </c>
      <c r="DE1" s="71" t="s">
        <v>176</v>
      </c>
      <c r="DF1" s="71" t="s">
        <v>176</v>
      </c>
      <c r="DG1" s="71" t="s">
        <v>176</v>
      </c>
      <c r="DH1" s="71" t="s">
        <v>177</v>
      </c>
      <c r="DI1" s="71" t="s">
        <v>177</v>
      </c>
      <c r="DJ1" s="71" t="s">
        <v>178</v>
      </c>
      <c r="DK1" s="71" t="s">
        <v>178</v>
      </c>
      <c r="DL1" s="71" t="s">
        <v>179</v>
      </c>
      <c r="DM1" s="71" t="s">
        <v>180</v>
      </c>
      <c r="DN1" s="71" t="s">
        <v>180</v>
      </c>
      <c r="DO1" s="71" t="s">
        <v>181</v>
      </c>
      <c r="DP1" s="71" t="s">
        <v>181</v>
      </c>
      <c r="DQ1" s="71" t="s">
        <v>181</v>
      </c>
      <c r="DR1" s="71" t="s">
        <v>181</v>
      </c>
      <c r="DS1" s="71" t="s">
        <v>181</v>
      </c>
      <c r="DT1" s="71" t="s">
        <v>181</v>
      </c>
      <c r="DU1" s="71" t="s">
        <v>181</v>
      </c>
      <c r="DV1" s="71" t="s">
        <v>181</v>
      </c>
      <c r="DW1" s="71" t="s">
        <v>181</v>
      </c>
      <c r="DX1" s="71" t="s">
        <v>181</v>
      </c>
      <c r="DY1" s="71" t="s">
        <v>181</v>
      </c>
      <c r="DZ1" s="71" t="s">
        <v>181</v>
      </c>
      <c r="EA1" s="71" t="s">
        <v>181</v>
      </c>
      <c r="EB1" s="71" t="s">
        <v>181</v>
      </c>
      <c r="EC1" s="71" t="s">
        <v>181</v>
      </c>
      <c r="ED1" s="71" t="s">
        <v>181</v>
      </c>
      <c r="EE1" s="71" t="s">
        <v>181</v>
      </c>
      <c r="EF1" s="71" t="s">
        <v>181</v>
      </c>
      <c r="EG1" s="71" t="s">
        <v>181</v>
      </c>
      <c r="EH1" s="71" t="s">
        <v>181</v>
      </c>
      <c r="EI1" s="71" t="s">
        <v>181</v>
      </c>
      <c r="EJ1" s="71" t="s">
        <v>181</v>
      </c>
      <c r="EK1" s="71" t="s">
        <v>181</v>
      </c>
      <c r="EL1" s="71" t="s">
        <v>181</v>
      </c>
      <c r="EM1" s="71" t="s">
        <v>181</v>
      </c>
      <c r="EN1" s="71" t="s">
        <v>181</v>
      </c>
      <c r="EO1" s="71" t="s">
        <v>181</v>
      </c>
      <c r="EP1" s="71" t="s">
        <v>181</v>
      </c>
      <c r="EQ1" s="71" t="s">
        <v>181</v>
      </c>
      <c r="ER1" s="71" t="s">
        <v>181</v>
      </c>
      <c r="ES1" s="71" t="s">
        <v>181</v>
      </c>
      <c r="ET1" s="71" t="s">
        <v>181</v>
      </c>
      <c r="EU1" s="71" t="s">
        <v>181</v>
      </c>
      <c r="EV1" s="71" t="s">
        <v>181</v>
      </c>
      <c r="EW1" s="71" t="s">
        <v>181</v>
      </c>
      <c r="EX1" s="71" t="s">
        <v>181</v>
      </c>
      <c r="EY1" s="71" t="s">
        <v>181</v>
      </c>
      <c r="EZ1" s="71" t="s">
        <v>181</v>
      </c>
      <c r="FA1" s="71" t="s">
        <v>182</v>
      </c>
      <c r="FB1" s="71" t="s">
        <v>182</v>
      </c>
      <c r="FC1" s="71" t="s">
        <v>181</v>
      </c>
      <c r="FD1" s="71" t="s">
        <v>181</v>
      </c>
      <c r="FE1" s="71" t="s">
        <v>183</v>
      </c>
      <c r="FF1" s="99" t="s">
        <v>183</v>
      </c>
      <c r="FG1" s="71" t="s">
        <v>184</v>
      </c>
      <c r="FH1" s="71" t="s">
        <v>184</v>
      </c>
      <c r="FI1" s="71" t="s">
        <v>184</v>
      </c>
      <c r="FJ1" s="71" t="s">
        <v>184</v>
      </c>
      <c r="FK1" s="71" t="s">
        <v>184</v>
      </c>
      <c r="FL1" s="71" t="s">
        <v>184</v>
      </c>
      <c r="FM1" s="71" t="s">
        <v>184</v>
      </c>
      <c r="FN1" s="71" t="s">
        <v>185</v>
      </c>
      <c r="FO1" s="71" t="s">
        <v>186</v>
      </c>
      <c r="FP1" s="71" t="s">
        <v>186</v>
      </c>
      <c r="FQ1" s="71" t="s">
        <v>187</v>
      </c>
      <c r="FR1" s="71" t="s">
        <v>187</v>
      </c>
      <c r="FS1" s="71" t="s">
        <v>187</v>
      </c>
      <c r="FT1" s="71" t="s">
        <v>187</v>
      </c>
      <c r="FU1" s="71" t="s">
        <v>187</v>
      </c>
      <c r="FV1" s="71" t="s">
        <v>187</v>
      </c>
      <c r="FW1" s="71" t="s">
        <v>187</v>
      </c>
      <c r="FX1" s="71" t="s">
        <v>187</v>
      </c>
      <c r="FY1" s="71" t="s">
        <v>187</v>
      </c>
      <c r="FZ1" s="71" t="s">
        <v>187</v>
      </c>
      <c r="GA1" s="71" t="s">
        <v>187</v>
      </c>
      <c r="GB1" s="71" t="s">
        <v>188</v>
      </c>
      <c r="GC1" s="71" t="s">
        <v>188</v>
      </c>
      <c r="GD1" s="71" t="s">
        <v>188</v>
      </c>
      <c r="GE1" s="71" t="s">
        <v>188</v>
      </c>
      <c r="GF1" s="71" t="s">
        <v>188</v>
      </c>
      <c r="GG1" s="132" t="s">
        <v>188</v>
      </c>
      <c r="GH1" s="71" t="s">
        <v>189</v>
      </c>
      <c r="GI1" s="71" t="s">
        <v>189</v>
      </c>
      <c r="GJ1" s="71" t="s">
        <v>189</v>
      </c>
      <c r="GK1" s="71" t="s">
        <v>189</v>
      </c>
      <c r="GL1" s="71" t="s">
        <v>189</v>
      </c>
      <c r="GM1" s="74" t="s">
        <v>190</v>
      </c>
      <c r="GN1" s="71" t="s">
        <v>190</v>
      </c>
      <c r="GO1" s="71" t="s">
        <v>190</v>
      </c>
      <c r="GP1" s="71" t="s">
        <v>190</v>
      </c>
      <c r="GQ1" s="71" t="s">
        <v>190</v>
      </c>
      <c r="GR1" s="71" t="s">
        <v>190</v>
      </c>
      <c r="GS1" s="71" t="s">
        <v>190</v>
      </c>
      <c r="GT1" s="71" t="s">
        <v>190</v>
      </c>
      <c r="GU1" s="71" t="s">
        <v>191</v>
      </c>
      <c r="GV1" s="40" t="s">
        <v>192</v>
      </c>
      <c r="GW1" s="71" t="s">
        <v>192</v>
      </c>
      <c r="GX1" s="40" t="s">
        <v>192</v>
      </c>
      <c r="GY1" s="71" t="s">
        <v>192</v>
      </c>
      <c r="GZ1" s="71" t="s">
        <v>192</v>
      </c>
      <c r="HA1" s="71" t="s">
        <v>163</v>
      </c>
      <c r="HB1" s="71" t="s">
        <v>163</v>
      </c>
      <c r="HC1" s="71" t="s">
        <v>163</v>
      </c>
      <c r="HD1" s="71" t="s">
        <v>163</v>
      </c>
      <c r="HE1" s="71" t="s">
        <v>163</v>
      </c>
      <c r="HF1" s="71" t="s">
        <v>163</v>
      </c>
      <c r="HG1" s="71" t="s">
        <v>163</v>
      </c>
      <c r="HH1" s="71" t="s">
        <v>163</v>
      </c>
      <c r="HI1" s="71" t="s">
        <v>163</v>
      </c>
      <c r="HJ1" s="71" t="s">
        <v>163</v>
      </c>
      <c r="HK1" s="71" t="s">
        <v>163</v>
      </c>
      <c r="HL1" s="71" t="s">
        <v>163</v>
      </c>
      <c r="HM1" s="71" t="s">
        <v>163</v>
      </c>
      <c r="HN1" s="71" t="s">
        <v>163</v>
      </c>
      <c r="HO1" s="71" t="s">
        <v>163</v>
      </c>
      <c r="HP1" s="71" t="s">
        <v>163</v>
      </c>
      <c r="HQ1" s="71" t="s">
        <v>163</v>
      </c>
      <c r="HR1" s="71" t="s">
        <v>163</v>
      </c>
      <c r="HS1" s="71" t="s">
        <v>163</v>
      </c>
      <c r="HT1" s="71" t="s">
        <v>163</v>
      </c>
      <c r="HU1" s="71" t="s">
        <v>163</v>
      </c>
      <c r="HV1" s="71" t="s">
        <v>163</v>
      </c>
      <c r="HW1" s="71" t="s">
        <v>163</v>
      </c>
      <c r="HX1" s="71" t="s">
        <v>163</v>
      </c>
      <c r="HY1" s="71" t="s">
        <v>163</v>
      </c>
      <c r="HZ1" s="71" t="s">
        <v>163</v>
      </c>
      <c r="IA1" s="71" t="s">
        <v>163</v>
      </c>
      <c r="IB1" s="71" t="s">
        <v>73</v>
      </c>
      <c r="IC1" s="40" t="s">
        <v>74</v>
      </c>
      <c r="ID1" s="40" t="s">
        <v>74</v>
      </c>
      <c r="IE1" s="40" t="s">
        <v>74</v>
      </c>
    </row>
    <row r="2" spans="1:239" s="20" customFormat="1" ht="13" customHeight="1">
      <c r="A2" s="63" t="s">
        <v>193</v>
      </c>
      <c r="C2" s="71" t="s">
        <v>195</v>
      </c>
      <c r="D2" s="71" t="s">
        <v>195</v>
      </c>
      <c r="E2" s="71" t="s">
        <v>195</v>
      </c>
      <c r="F2" s="83" t="s">
        <v>195</v>
      </c>
      <c r="G2" s="71" t="s">
        <v>196</v>
      </c>
      <c r="H2" s="71" t="s">
        <v>196</v>
      </c>
      <c r="I2" s="71" t="s">
        <v>196</v>
      </c>
      <c r="J2" s="71" t="s">
        <v>196</v>
      </c>
      <c r="K2" s="71" t="s">
        <v>196</v>
      </c>
      <c r="L2" s="71" t="s">
        <v>196</v>
      </c>
      <c r="M2" s="40" t="s">
        <v>196</v>
      </c>
      <c r="N2" s="71" t="s">
        <v>196</v>
      </c>
      <c r="O2" s="83" t="s">
        <v>196</v>
      </c>
      <c r="P2" s="71" t="s">
        <v>197</v>
      </c>
      <c r="Q2" s="71" t="s">
        <v>197</v>
      </c>
      <c r="R2" s="71" t="s">
        <v>197</v>
      </c>
      <c r="S2" s="71" t="s">
        <v>0</v>
      </c>
      <c r="T2" s="40" t="s">
        <v>1</v>
      </c>
      <c r="U2" s="40" t="s">
        <v>1</v>
      </c>
      <c r="V2" s="71" t="s">
        <v>1</v>
      </c>
      <c r="W2" s="71" t="s">
        <v>1</v>
      </c>
      <c r="X2" s="40" t="s">
        <v>1</v>
      </c>
      <c r="Y2" s="40" t="s">
        <v>1</v>
      </c>
      <c r="Z2" s="40" t="s">
        <v>1</v>
      </c>
      <c r="AA2" s="71" t="s">
        <v>1</v>
      </c>
      <c r="AB2" s="71" t="s">
        <v>2</v>
      </c>
      <c r="AC2" s="40" t="s">
        <v>3</v>
      </c>
      <c r="AD2" s="40" t="s">
        <v>3</v>
      </c>
      <c r="AE2" s="40" t="s">
        <v>3</v>
      </c>
      <c r="AF2" s="71" t="s">
        <v>4</v>
      </c>
      <c r="AG2" s="71" t="s">
        <v>4</v>
      </c>
      <c r="AH2" s="71" t="s">
        <v>4</v>
      </c>
      <c r="AI2" s="71" t="s">
        <v>4</v>
      </c>
      <c r="AJ2" s="40" t="s">
        <v>4</v>
      </c>
      <c r="AK2" s="71" t="s">
        <v>4</v>
      </c>
      <c r="AL2" s="71" t="s">
        <v>4</v>
      </c>
      <c r="AM2" s="71" t="s">
        <v>4</v>
      </c>
      <c r="AN2" s="71" t="s">
        <v>4</v>
      </c>
      <c r="AO2" s="71" t="s">
        <v>4</v>
      </c>
      <c r="AP2" s="71" t="s">
        <v>4</v>
      </c>
      <c r="AQ2" s="71" t="s">
        <v>5</v>
      </c>
      <c r="AR2" s="73" t="s">
        <v>6</v>
      </c>
      <c r="AS2" s="40" t="s">
        <v>7</v>
      </c>
      <c r="AT2" s="71" t="s">
        <v>8</v>
      </c>
      <c r="AU2" s="71" t="s">
        <v>8</v>
      </c>
      <c r="AV2" s="71" t="s">
        <v>8</v>
      </c>
      <c r="AW2" s="71" t="s">
        <v>8</v>
      </c>
      <c r="AX2" s="71" t="s">
        <v>9</v>
      </c>
      <c r="AY2" s="71" t="s">
        <v>9</v>
      </c>
      <c r="AZ2" s="71" t="s">
        <v>9</v>
      </c>
      <c r="BA2" s="71" t="s">
        <v>9</v>
      </c>
      <c r="BB2" s="71" t="s">
        <v>10</v>
      </c>
      <c r="BC2" s="71" t="s">
        <v>10</v>
      </c>
      <c r="BD2" s="71" t="s">
        <v>10</v>
      </c>
      <c r="BE2" s="71" t="s">
        <v>11</v>
      </c>
      <c r="BF2" s="71" t="s">
        <v>12</v>
      </c>
      <c r="BG2" s="71" t="s">
        <v>13</v>
      </c>
      <c r="BH2" s="71" t="s">
        <v>14</v>
      </c>
      <c r="BI2" s="71" t="s">
        <v>14</v>
      </c>
      <c r="BJ2" s="71" t="s">
        <v>15</v>
      </c>
      <c r="BK2" s="71" t="s">
        <v>16</v>
      </c>
      <c r="BL2" s="71" t="s">
        <v>16</v>
      </c>
      <c r="BM2" s="71" t="s">
        <v>17</v>
      </c>
      <c r="BN2" s="71" t="s">
        <v>18</v>
      </c>
      <c r="BO2" s="71" t="s">
        <v>19</v>
      </c>
      <c r="BP2" s="71" t="s">
        <v>19</v>
      </c>
      <c r="BQ2" s="71" t="s">
        <v>20</v>
      </c>
      <c r="BR2" s="71" t="s">
        <v>21</v>
      </c>
      <c r="BS2" s="71" t="s">
        <v>22</v>
      </c>
      <c r="BT2" s="71" t="s">
        <v>23</v>
      </c>
      <c r="BU2" s="71" t="s">
        <v>24</v>
      </c>
      <c r="BV2" s="71" t="s">
        <v>24</v>
      </c>
      <c r="BW2" s="71" t="s">
        <v>25</v>
      </c>
      <c r="BX2" s="71" t="s">
        <v>25</v>
      </c>
      <c r="BY2" s="71" t="s">
        <v>25</v>
      </c>
      <c r="BZ2" s="71" t="s">
        <v>25</v>
      </c>
      <c r="CA2" s="71" t="s">
        <v>26</v>
      </c>
      <c r="CB2" s="71" t="s">
        <v>26</v>
      </c>
      <c r="CC2" s="71" t="s">
        <v>26</v>
      </c>
      <c r="CD2" s="71" t="s">
        <v>26</v>
      </c>
      <c r="CE2" s="71" t="s">
        <v>26</v>
      </c>
      <c r="CF2" s="71" t="s">
        <v>26</v>
      </c>
      <c r="CG2" s="71" t="s">
        <v>26</v>
      </c>
      <c r="CH2" s="71" t="s">
        <v>26</v>
      </c>
      <c r="CI2" s="71" t="s">
        <v>26</v>
      </c>
      <c r="CJ2" s="71" t="s">
        <v>26</v>
      </c>
      <c r="CK2" s="71" t="s">
        <v>26</v>
      </c>
      <c r="CL2" s="71" t="s">
        <v>26</v>
      </c>
      <c r="CM2" s="71" t="s">
        <v>26</v>
      </c>
      <c r="CN2" s="71" t="s">
        <v>26</v>
      </c>
      <c r="CO2" s="72" t="s">
        <v>27</v>
      </c>
      <c r="CP2" s="72" t="s">
        <v>27</v>
      </c>
      <c r="CQ2" s="72" t="s">
        <v>27</v>
      </c>
      <c r="CR2" s="72" t="s">
        <v>27</v>
      </c>
      <c r="CS2" s="72" t="s">
        <v>27</v>
      </c>
      <c r="CT2" s="72" t="s">
        <v>27</v>
      </c>
      <c r="CU2" s="72" t="s">
        <v>27</v>
      </c>
      <c r="CV2" s="72" t="s">
        <v>27</v>
      </c>
      <c r="CW2" s="72" t="s">
        <v>27</v>
      </c>
      <c r="CX2" s="72" t="s">
        <v>27</v>
      </c>
      <c r="CY2" s="72" t="s">
        <v>27</v>
      </c>
      <c r="CZ2" s="71" t="s">
        <v>28</v>
      </c>
      <c r="DA2" s="71" t="s">
        <v>28</v>
      </c>
      <c r="DB2" s="71" t="s">
        <v>28</v>
      </c>
      <c r="DC2" s="71" t="s">
        <v>28</v>
      </c>
      <c r="DD2" s="71" t="s">
        <v>29</v>
      </c>
      <c r="DE2" s="71" t="s">
        <v>29</v>
      </c>
      <c r="DF2" s="71" t="s">
        <v>29</v>
      </c>
      <c r="DG2" s="71" t="s">
        <v>29</v>
      </c>
      <c r="DH2" s="71" t="s">
        <v>30</v>
      </c>
      <c r="DI2" s="71" t="s">
        <v>31</v>
      </c>
      <c r="DJ2" s="71" t="s">
        <v>32</v>
      </c>
      <c r="DK2" s="71" t="s">
        <v>33</v>
      </c>
      <c r="DL2" s="71" t="s">
        <v>34</v>
      </c>
      <c r="DM2" s="71" t="s">
        <v>35</v>
      </c>
      <c r="DN2" s="71" t="s">
        <v>36</v>
      </c>
      <c r="DO2" s="71" t="s">
        <v>37</v>
      </c>
      <c r="DP2" s="71" t="s">
        <v>38</v>
      </c>
      <c r="DQ2" s="71" t="s">
        <v>39</v>
      </c>
      <c r="DR2" s="71" t="s">
        <v>40</v>
      </c>
      <c r="DS2" s="71" t="s">
        <v>41</v>
      </c>
      <c r="DT2" s="71" t="s">
        <v>42</v>
      </c>
      <c r="DU2" s="71" t="s">
        <v>43</v>
      </c>
      <c r="DV2" s="71" t="s">
        <v>44</v>
      </c>
      <c r="DW2" s="71" t="s">
        <v>45</v>
      </c>
      <c r="DX2" s="71" t="s">
        <v>46</v>
      </c>
      <c r="DY2" s="71" t="s">
        <v>47</v>
      </c>
      <c r="DZ2" s="71" t="s">
        <v>48</v>
      </c>
      <c r="EA2" s="71" t="s">
        <v>41</v>
      </c>
      <c r="EB2" s="71" t="s">
        <v>42</v>
      </c>
      <c r="EC2" s="71" t="s">
        <v>43</v>
      </c>
      <c r="ED2" s="71" t="s">
        <v>44</v>
      </c>
      <c r="EE2" s="71" t="s">
        <v>45</v>
      </c>
      <c r="EF2" s="71" t="s">
        <v>46</v>
      </c>
      <c r="EG2" s="71" t="s">
        <v>47</v>
      </c>
      <c r="EH2" s="71" t="s">
        <v>48</v>
      </c>
      <c r="EI2" s="71" t="s">
        <v>41</v>
      </c>
      <c r="EJ2" s="71" t="s">
        <v>42</v>
      </c>
      <c r="EK2" s="71" t="s">
        <v>43</v>
      </c>
      <c r="EL2" s="71" t="s">
        <v>44</v>
      </c>
      <c r="EM2" s="71" t="s">
        <v>45</v>
      </c>
      <c r="EN2" s="71" t="s">
        <v>46</v>
      </c>
      <c r="EO2" s="71" t="s">
        <v>47</v>
      </c>
      <c r="EP2" s="71" t="s">
        <v>48</v>
      </c>
      <c r="EQ2" s="71" t="s">
        <v>41</v>
      </c>
      <c r="ER2" s="71" t="s">
        <v>42</v>
      </c>
      <c r="ES2" s="71" t="s">
        <v>43</v>
      </c>
      <c r="ET2" s="71" t="s">
        <v>44</v>
      </c>
      <c r="EU2" s="71" t="s">
        <v>45</v>
      </c>
      <c r="EV2" s="71" t="s">
        <v>46</v>
      </c>
      <c r="EW2" s="71" t="s">
        <v>47</v>
      </c>
      <c r="EX2" s="71" t="s">
        <v>48</v>
      </c>
      <c r="EY2" s="71" t="s">
        <v>49</v>
      </c>
      <c r="EZ2" s="71" t="s">
        <v>50</v>
      </c>
      <c r="FA2" s="71" t="s">
        <v>51</v>
      </c>
      <c r="FB2" s="71" t="s">
        <v>51</v>
      </c>
      <c r="FC2" s="71" t="s">
        <v>52</v>
      </c>
      <c r="FD2" s="71" t="s">
        <v>53</v>
      </c>
      <c r="FE2" s="71" t="s">
        <v>54</v>
      </c>
      <c r="FF2" s="99" t="s">
        <v>55</v>
      </c>
      <c r="FG2" s="71" t="s">
        <v>56</v>
      </c>
      <c r="FH2" s="71" t="s">
        <v>57</v>
      </c>
      <c r="FI2" s="71" t="s">
        <v>58</v>
      </c>
      <c r="FJ2" s="71" t="s">
        <v>59</v>
      </c>
      <c r="FK2" s="71" t="s">
        <v>60</v>
      </c>
      <c r="FL2" s="71" t="s">
        <v>61</v>
      </c>
      <c r="FM2" s="71" t="s">
        <v>62</v>
      </c>
      <c r="FN2" s="71" t="s">
        <v>63</v>
      </c>
      <c r="FO2" s="72" t="s">
        <v>64</v>
      </c>
      <c r="FP2" s="71" t="s">
        <v>65</v>
      </c>
      <c r="FQ2" s="71" t="s">
        <v>66</v>
      </c>
      <c r="FR2" s="71" t="s">
        <v>67</v>
      </c>
      <c r="FS2" s="71" t="s">
        <v>68</v>
      </c>
      <c r="FT2" s="71" t="s">
        <v>69</v>
      </c>
      <c r="FU2" s="71" t="s">
        <v>70</v>
      </c>
      <c r="FV2" s="71" t="s">
        <v>71</v>
      </c>
      <c r="FW2" s="71" t="s">
        <v>72</v>
      </c>
      <c r="FX2" s="72" t="s">
        <v>242</v>
      </c>
      <c r="FY2" s="72" t="s">
        <v>242</v>
      </c>
      <c r="FZ2" s="72" t="s">
        <v>242</v>
      </c>
      <c r="GA2" s="72" t="s">
        <v>242</v>
      </c>
      <c r="GB2" s="71" t="s">
        <v>243</v>
      </c>
      <c r="GC2" s="71" t="s">
        <v>243</v>
      </c>
      <c r="GD2" s="71" t="s">
        <v>244</v>
      </c>
      <c r="GE2" s="71" t="s">
        <v>244</v>
      </c>
      <c r="GF2" s="71" t="s">
        <v>244</v>
      </c>
      <c r="GG2" s="132" t="s">
        <v>245</v>
      </c>
      <c r="GH2" s="71"/>
      <c r="GI2" s="71"/>
      <c r="GJ2" s="71"/>
      <c r="GK2" s="71"/>
      <c r="GL2" s="71"/>
      <c r="GM2" s="74" t="s">
        <v>246</v>
      </c>
      <c r="GN2" s="71" t="s">
        <v>247</v>
      </c>
      <c r="GO2" s="71" t="s">
        <v>248</v>
      </c>
      <c r="GP2" s="71" t="s">
        <v>248</v>
      </c>
      <c r="GQ2" s="71" t="s">
        <v>249</v>
      </c>
      <c r="GR2" s="71" t="s">
        <v>249</v>
      </c>
      <c r="GS2" s="71" t="s">
        <v>249</v>
      </c>
      <c r="GT2" s="71" t="s">
        <v>250</v>
      </c>
      <c r="GU2" s="71" t="s">
        <v>251</v>
      </c>
      <c r="GV2" s="40" t="s">
        <v>252</v>
      </c>
      <c r="GW2" s="71" t="s">
        <v>253</v>
      </c>
      <c r="GX2" s="40" t="s">
        <v>254</v>
      </c>
      <c r="GY2" s="71" t="s">
        <v>255</v>
      </c>
      <c r="GZ2" s="71" t="s">
        <v>256</v>
      </c>
      <c r="HA2" s="71" t="s">
        <v>257</v>
      </c>
      <c r="HB2" s="71" t="s">
        <v>258</v>
      </c>
      <c r="HC2" s="40" t="s">
        <v>259</v>
      </c>
      <c r="HD2" s="40" t="s">
        <v>259</v>
      </c>
      <c r="HE2" s="71" t="s">
        <v>259</v>
      </c>
      <c r="HF2" s="71" t="s">
        <v>259</v>
      </c>
      <c r="HG2" s="71" t="s">
        <v>259</v>
      </c>
      <c r="HH2" s="71" t="s">
        <v>259</v>
      </c>
      <c r="HI2" s="71" t="s">
        <v>260</v>
      </c>
      <c r="HJ2" s="71" t="s">
        <v>260</v>
      </c>
      <c r="HK2" s="71" t="s">
        <v>260</v>
      </c>
      <c r="HL2" s="71" t="s">
        <v>260</v>
      </c>
      <c r="HM2" s="71" t="s">
        <v>260</v>
      </c>
      <c r="HN2" s="71" t="s">
        <v>260</v>
      </c>
      <c r="HO2" s="71" t="s">
        <v>260</v>
      </c>
      <c r="HP2" s="71" t="s">
        <v>260</v>
      </c>
      <c r="HQ2" s="71" t="s">
        <v>260</v>
      </c>
      <c r="HR2" s="71" t="s">
        <v>260</v>
      </c>
      <c r="HS2" s="71" t="s">
        <v>260</v>
      </c>
      <c r="HT2" s="71" t="s">
        <v>260</v>
      </c>
      <c r="HU2" s="71" t="s">
        <v>261</v>
      </c>
      <c r="HV2" s="71" t="s">
        <v>261</v>
      </c>
      <c r="HW2" s="71" t="s">
        <v>262</v>
      </c>
      <c r="HX2" s="71" t="s">
        <v>262</v>
      </c>
      <c r="HY2" s="71" t="s">
        <v>263</v>
      </c>
      <c r="HZ2" s="71" t="s">
        <v>194</v>
      </c>
      <c r="IA2" s="71" t="s">
        <v>194</v>
      </c>
      <c r="IB2" s="71"/>
      <c r="IC2" s="40"/>
      <c r="ID2" s="71"/>
      <c r="IE2" s="71"/>
    </row>
    <row r="3" spans="1:239" s="20" customFormat="1" ht="13" customHeight="1">
      <c r="A3" s="63" t="s">
        <v>264</v>
      </c>
      <c r="C3" s="71" t="s">
        <v>265</v>
      </c>
      <c r="D3" s="71" t="s">
        <v>265</v>
      </c>
      <c r="E3" s="71" t="s">
        <v>265</v>
      </c>
      <c r="F3" s="83" t="s">
        <v>265</v>
      </c>
      <c r="G3" s="71" t="s">
        <v>265</v>
      </c>
      <c r="H3" s="71" t="s">
        <v>265</v>
      </c>
      <c r="I3" s="71" t="s">
        <v>265</v>
      </c>
      <c r="J3" s="71" t="s">
        <v>266</v>
      </c>
      <c r="K3" s="71" t="s">
        <v>267</v>
      </c>
      <c r="L3" s="71" t="s">
        <v>268</v>
      </c>
      <c r="M3" s="40" t="s">
        <v>269</v>
      </c>
      <c r="N3" s="71" t="s">
        <v>265</v>
      </c>
      <c r="O3" s="83" t="s">
        <v>265</v>
      </c>
      <c r="P3" s="71" t="s">
        <v>265</v>
      </c>
      <c r="Q3" s="71" t="s">
        <v>270</v>
      </c>
      <c r="R3" s="71" t="s">
        <v>271</v>
      </c>
      <c r="S3" s="71"/>
      <c r="T3" s="40" t="s">
        <v>272</v>
      </c>
      <c r="U3" s="40" t="s">
        <v>272</v>
      </c>
      <c r="V3" s="71" t="s">
        <v>272</v>
      </c>
      <c r="W3" s="71" t="s">
        <v>272</v>
      </c>
      <c r="X3" s="40" t="s">
        <v>272</v>
      </c>
      <c r="Y3" s="40" t="s">
        <v>273</v>
      </c>
      <c r="Z3" s="40" t="s">
        <v>274</v>
      </c>
      <c r="AA3" s="71" t="s">
        <v>275</v>
      </c>
      <c r="AB3" s="71" t="s">
        <v>272</v>
      </c>
      <c r="AC3" s="40" t="s">
        <v>276</v>
      </c>
      <c r="AD3" s="40" t="s">
        <v>276</v>
      </c>
      <c r="AE3" s="40" t="s">
        <v>276</v>
      </c>
      <c r="AF3" s="71" t="s">
        <v>77</v>
      </c>
      <c r="AG3" s="71" t="s">
        <v>77</v>
      </c>
      <c r="AH3" s="71" t="s">
        <v>77</v>
      </c>
      <c r="AI3" s="71" t="s">
        <v>77</v>
      </c>
      <c r="AJ3" s="40" t="s">
        <v>77</v>
      </c>
      <c r="AK3" s="71" t="s">
        <v>77</v>
      </c>
      <c r="AL3" s="71" t="s">
        <v>77</v>
      </c>
      <c r="AM3" s="71" t="s">
        <v>78</v>
      </c>
      <c r="AN3" s="71" t="s">
        <v>78</v>
      </c>
      <c r="AO3" s="71" t="s">
        <v>79</v>
      </c>
      <c r="AP3" s="71" t="s">
        <v>80</v>
      </c>
      <c r="AQ3" s="71"/>
      <c r="AR3" s="73"/>
      <c r="AS3" s="40"/>
      <c r="AT3" s="71" t="s">
        <v>81</v>
      </c>
      <c r="AU3" s="71" t="s">
        <v>82</v>
      </c>
      <c r="AV3" s="71" t="s">
        <v>83</v>
      </c>
      <c r="AW3" s="71" t="s">
        <v>81</v>
      </c>
      <c r="AX3" s="71" t="s">
        <v>81</v>
      </c>
      <c r="AY3" s="71" t="s">
        <v>82</v>
      </c>
      <c r="AZ3" s="71" t="s">
        <v>83</v>
      </c>
      <c r="BA3" s="71" t="s">
        <v>81</v>
      </c>
      <c r="BB3" s="71" t="s">
        <v>81</v>
      </c>
      <c r="BC3" s="71" t="s">
        <v>83</v>
      </c>
      <c r="BD3" s="71" t="s">
        <v>82</v>
      </c>
      <c r="BE3" s="71"/>
      <c r="BF3" s="71"/>
      <c r="BG3" s="71"/>
      <c r="BH3" s="71"/>
      <c r="BI3" s="71" t="s">
        <v>84</v>
      </c>
      <c r="BJ3" s="71"/>
      <c r="BK3" s="71"/>
      <c r="BL3" s="71" t="s">
        <v>85</v>
      </c>
      <c r="BM3" s="71"/>
      <c r="BN3" s="71"/>
      <c r="BO3" s="71"/>
      <c r="BP3" s="71"/>
      <c r="BQ3" s="71"/>
      <c r="BR3" s="71"/>
      <c r="BS3" s="71"/>
      <c r="BT3" s="71"/>
      <c r="BU3" s="71"/>
      <c r="BV3" s="71"/>
      <c r="BW3" s="71"/>
      <c r="BX3" s="71"/>
      <c r="BY3" s="71"/>
      <c r="BZ3" s="71"/>
      <c r="CA3" s="71"/>
      <c r="CB3" s="71"/>
      <c r="CC3" s="71"/>
      <c r="CD3" s="71"/>
      <c r="CE3" s="71"/>
      <c r="CF3" s="71"/>
      <c r="CG3" s="71"/>
      <c r="CH3" s="71" t="s">
        <v>85</v>
      </c>
      <c r="CI3" s="71"/>
      <c r="CJ3" s="71"/>
      <c r="CK3" s="71" t="s">
        <v>265</v>
      </c>
      <c r="CL3" s="71" t="s">
        <v>265</v>
      </c>
      <c r="CM3" s="71" t="s">
        <v>265</v>
      </c>
      <c r="CN3" s="71" t="s">
        <v>265</v>
      </c>
      <c r="CO3" s="72" t="s">
        <v>86</v>
      </c>
      <c r="CP3" s="72" t="s">
        <v>87</v>
      </c>
      <c r="CQ3" s="72" t="s">
        <v>86</v>
      </c>
      <c r="CR3" s="72" t="s">
        <v>87</v>
      </c>
      <c r="CS3" s="72" t="s">
        <v>86</v>
      </c>
      <c r="CT3" s="72" t="s">
        <v>88</v>
      </c>
      <c r="CU3" s="72" t="s">
        <v>89</v>
      </c>
      <c r="CV3" s="72" t="s">
        <v>87</v>
      </c>
      <c r="CW3" s="72" t="s">
        <v>90</v>
      </c>
      <c r="CX3" s="72" t="s">
        <v>91</v>
      </c>
      <c r="CY3" s="71" t="s">
        <v>92</v>
      </c>
      <c r="CZ3" s="71" t="s">
        <v>93</v>
      </c>
      <c r="DA3" s="71" t="s">
        <v>93</v>
      </c>
      <c r="DB3" s="71" t="s">
        <v>93</v>
      </c>
      <c r="DC3" s="71" t="s">
        <v>93</v>
      </c>
      <c r="DD3" s="71" t="s">
        <v>93</v>
      </c>
      <c r="DE3" s="71" t="s">
        <v>93</v>
      </c>
      <c r="DF3" s="71" t="s">
        <v>93</v>
      </c>
      <c r="DG3" s="71" t="s">
        <v>93</v>
      </c>
      <c r="DH3" s="71"/>
      <c r="DI3" s="71"/>
      <c r="DJ3" s="71"/>
      <c r="DK3" s="71" t="s">
        <v>94</v>
      </c>
      <c r="DL3" s="71" t="s">
        <v>95</v>
      </c>
      <c r="DM3" s="71"/>
      <c r="DN3" s="71"/>
      <c r="DO3"/>
      <c r="DP3"/>
      <c r="DQ3"/>
      <c r="DR3"/>
      <c r="DS3"/>
      <c r="DT3"/>
      <c r="DU3"/>
      <c r="DV3"/>
      <c r="DW3"/>
      <c r="DX3"/>
      <c r="DY3"/>
      <c r="DZ3"/>
      <c r="EA3"/>
      <c r="EB3"/>
      <c r="EC3"/>
      <c r="ED3"/>
      <c r="EE3"/>
      <c r="EF3"/>
      <c r="EG3"/>
      <c r="EH3"/>
      <c r="EI3"/>
      <c r="EJ3"/>
      <c r="EK3"/>
      <c r="EL3"/>
      <c r="EM3"/>
      <c r="EN3"/>
      <c r="EO3"/>
      <c r="EP3"/>
      <c r="EQ3"/>
      <c r="ER3"/>
      <c r="ES3"/>
      <c r="ET3"/>
      <c r="EU3"/>
      <c r="EV3"/>
      <c r="EW3"/>
      <c r="EX3"/>
      <c r="EY3"/>
      <c r="EZ3"/>
      <c r="FA3" s="71"/>
      <c r="FB3" s="71"/>
      <c r="FC3" s="71"/>
      <c r="FD3" s="40"/>
      <c r="FE3" s="71"/>
      <c r="FF3" s="99"/>
      <c r="FG3" s="71"/>
      <c r="FH3" s="71"/>
      <c r="FI3" s="71"/>
      <c r="FJ3" s="71"/>
      <c r="FK3" s="71"/>
      <c r="FL3" s="71"/>
      <c r="FM3" s="71"/>
      <c r="FN3" s="71"/>
      <c r="FO3" s="72"/>
      <c r="FP3" s="71"/>
      <c r="FQ3" s="71"/>
      <c r="FR3" s="71"/>
      <c r="FS3" s="71"/>
      <c r="FT3" s="71"/>
      <c r="FU3" s="71"/>
      <c r="FV3" s="71"/>
      <c r="FW3" s="71"/>
      <c r="FX3" s="72"/>
      <c r="FY3" s="72"/>
      <c r="FZ3" s="72"/>
      <c r="GA3" s="72"/>
      <c r="GB3" s="71" t="s">
        <v>96</v>
      </c>
      <c r="GC3" s="71" t="s">
        <v>97</v>
      </c>
      <c r="GD3" s="71"/>
      <c r="GE3" s="71"/>
      <c r="GF3" s="71"/>
      <c r="GG3" s="132"/>
      <c r="GH3" s="71"/>
      <c r="GI3" s="71"/>
      <c r="GJ3" s="71"/>
      <c r="GK3" s="71"/>
      <c r="GL3" s="71"/>
      <c r="GM3" s="74"/>
      <c r="GN3" s="71"/>
      <c r="GO3" s="71"/>
      <c r="GP3" s="71"/>
      <c r="GQ3" s="71"/>
      <c r="GR3" s="71"/>
      <c r="GS3" s="72"/>
      <c r="GT3" s="71"/>
      <c r="GU3" s="71"/>
      <c r="GV3" s="40"/>
      <c r="GW3" s="71"/>
      <c r="GX3" s="40"/>
      <c r="GY3" s="71"/>
      <c r="GZ3" s="71"/>
      <c r="HA3" s="71"/>
      <c r="HB3" s="71"/>
      <c r="HC3" s="40" t="s">
        <v>98</v>
      </c>
      <c r="HD3" s="40" t="s">
        <v>99</v>
      </c>
      <c r="HE3" s="71" t="s">
        <v>100</v>
      </c>
      <c r="HF3" s="71" t="s">
        <v>101</v>
      </c>
      <c r="HG3" s="71" t="s">
        <v>101</v>
      </c>
      <c r="HH3" s="71" t="s">
        <v>102</v>
      </c>
      <c r="HI3" s="71" t="s">
        <v>103</v>
      </c>
      <c r="HJ3" s="71" t="s">
        <v>104</v>
      </c>
      <c r="HK3" s="71" t="s">
        <v>105</v>
      </c>
      <c r="HL3" s="71" t="s">
        <v>105</v>
      </c>
      <c r="HM3" s="71" t="s">
        <v>106</v>
      </c>
      <c r="HN3" s="71" t="s">
        <v>107</v>
      </c>
      <c r="HO3" s="40" t="s">
        <v>108</v>
      </c>
      <c r="HP3" s="40" t="s">
        <v>108</v>
      </c>
      <c r="HQ3" s="40" t="s">
        <v>109</v>
      </c>
      <c r="HR3" s="71" t="s">
        <v>110</v>
      </c>
      <c r="HS3" s="71" t="s">
        <v>111</v>
      </c>
      <c r="HT3" s="71" t="s">
        <v>112</v>
      </c>
      <c r="HU3" s="71" t="s">
        <v>113</v>
      </c>
      <c r="HV3" s="71" t="s">
        <v>114</v>
      </c>
      <c r="HW3" s="71" t="s">
        <v>115</v>
      </c>
      <c r="HX3" s="71" t="s">
        <v>116</v>
      </c>
      <c r="HY3" s="71" t="s">
        <v>117</v>
      </c>
      <c r="HZ3" s="71"/>
      <c r="IA3" s="71"/>
      <c r="IB3" s="71"/>
      <c r="IC3" s="40"/>
      <c r="ID3" s="71"/>
      <c r="IE3" s="71"/>
    </row>
    <row r="4" spans="1:239" s="20" customFormat="1" ht="13" customHeight="1">
      <c r="A4" s="63" t="s">
        <v>118</v>
      </c>
      <c r="C4" s="71" t="s">
        <v>120</v>
      </c>
      <c r="D4" s="71" t="s">
        <v>121</v>
      </c>
      <c r="E4" s="71" t="s">
        <v>122</v>
      </c>
      <c r="F4" s="83" t="s">
        <v>120</v>
      </c>
      <c r="G4" s="71" t="s">
        <v>120</v>
      </c>
      <c r="H4" s="71" t="s">
        <v>123</v>
      </c>
      <c r="I4" s="71" t="s">
        <v>124</v>
      </c>
      <c r="J4" s="71"/>
      <c r="K4" s="71"/>
      <c r="M4" s="29"/>
      <c r="N4" s="71" t="s">
        <v>122</v>
      </c>
      <c r="O4" s="83" t="s">
        <v>120</v>
      </c>
      <c r="P4" s="71" t="s">
        <v>125</v>
      </c>
      <c r="Q4" s="71" t="s">
        <v>125</v>
      </c>
      <c r="R4" s="71" t="s">
        <v>125</v>
      </c>
      <c r="S4" s="71" t="s">
        <v>126</v>
      </c>
      <c r="T4" s="40" t="s">
        <v>127</v>
      </c>
      <c r="U4" s="40" t="s">
        <v>128</v>
      </c>
      <c r="V4" s="71" t="s">
        <v>129</v>
      </c>
      <c r="W4" s="71" t="s">
        <v>130</v>
      </c>
      <c r="X4" s="40" t="s">
        <v>131</v>
      </c>
      <c r="Y4" s="40">
        <f>AVERAGE(W54:W55)</f>
        <v>1701.5</v>
      </c>
      <c r="Z4" s="40"/>
      <c r="AA4" s="71" t="s">
        <v>129</v>
      </c>
      <c r="AB4" s="71" t="s">
        <v>123</v>
      </c>
      <c r="AC4" s="40" t="s">
        <v>132</v>
      </c>
      <c r="AD4" s="40" t="s">
        <v>133</v>
      </c>
      <c r="AE4" s="40" t="s">
        <v>134</v>
      </c>
      <c r="AF4" s="71" t="s">
        <v>135</v>
      </c>
      <c r="AG4" s="71" t="s">
        <v>121</v>
      </c>
      <c r="AH4" s="71" t="s">
        <v>136</v>
      </c>
      <c r="AI4" s="71" t="s">
        <v>137</v>
      </c>
      <c r="AJ4" s="40" t="s">
        <v>85</v>
      </c>
      <c r="AK4" s="71" t="s">
        <v>137</v>
      </c>
      <c r="AL4" s="71" t="s">
        <v>138</v>
      </c>
      <c r="AM4" s="71" t="s">
        <v>138</v>
      </c>
      <c r="AN4" s="71" t="s">
        <v>135</v>
      </c>
      <c r="AO4" s="71" t="s">
        <v>136</v>
      </c>
      <c r="AP4" s="71" t="s">
        <v>139</v>
      </c>
      <c r="AQ4" s="71"/>
      <c r="AR4" s="73"/>
      <c r="AS4" s="40" t="s">
        <v>140</v>
      </c>
      <c r="AT4" s="71" t="s">
        <v>141</v>
      </c>
      <c r="AU4" s="71" t="s">
        <v>141</v>
      </c>
      <c r="AV4" s="71" t="s">
        <v>141</v>
      </c>
      <c r="AW4" s="71" t="s">
        <v>85</v>
      </c>
      <c r="AX4" s="71" t="s">
        <v>123</v>
      </c>
      <c r="AY4" s="71" t="s">
        <v>123</v>
      </c>
      <c r="AZ4" s="71" t="s">
        <v>123</v>
      </c>
      <c r="BA4" s="71" t="s">
        <v>142</v>
      </c>
      <c r="BB4" s="71" t="s">
        <v>125</v>
      </c>
      <c r="BC4" s="71" t="s">
        <v>125</v>
      </c>
      <c r="BD4" s="71" t="s">
        <v>125</v>
      </c>
      <c r="BE4" s="71" t="s">
        <v>140</v>
      </c>
      <c r="BF4" s="71" t="s">
        <v>140</v>
      </c>
      <c r="BG4" s="71" t="s">
        <v>140</v>
      </c>
      <c r="BH4" s="71" t="s">
        <v>143</v>
      </c>
      <c r="BI4" s="71" t="s">
        <v>143</v>
      </c>
      <c r="BJ4" s="71" t="s">
        <v>143</v>
      </c>
      <c r="BK4" s="71" t="s">
        <v>143</v>
      </c>
      <c r="BL4" s="71" t="s">
        <v>143</v>
      </c>
      <c r="BM4" s="71" t="s">
        <v>143</v>
      </c>
      <c r="BN4" s="71" t="s">
        <v>144</v>
      </c>
      <c r="BO4" s="71" t="s">
        <v>144</v>
      </c>
      <c r="BP4" s="71" t="s">
        <v>145</v>
      </c>
      <c r="BQ4" s="71" t="s">
        <v>145</v>
      </c>
      <c r="BR4" s="71" t="s">
        <v>145</v>
      </c>
      <c r="BS4" s="71" t="s">
        <v>140</v>
      </c>
      <c r="BT4" s="71" t="s">
        <v>140</v>
      </c>
      <c r="BU4" s="71" t="s">
        <v>124</v>
      </c>
      <c r="BV4" s="71" t="s">
        <v>146</v>
      </c>
      <c r="BW4" s="71" t="s">
        <v>124</v>
      </c>
      <c r="BX4" s="71" t="s">
        <v>140</v>
      </c>
      <c r="BY4" s="71" t="s">
        <v>146</v>
      </c>
      <c r="BZ4" s="71" t="s">
        <v>147</v>
      </c>
      <c r="CA4" s="71" t="s">
        <v>124</v>
      </c>
      <c r="CB4" s="71" t="s">
        <v>123</v>
      </c>
      <c r="CC4" s="71" t="s">
        <v>146</v>
      </c>
      <c r="CD4" s="71" t="s">
        <v>148</v>
      </c>
      <c r="CE4" s="71" t="s">
        <v>149</v>
      </c>
      <c r="CF4" s="71" t="s">
        <v>150</v>
      </c>
      <c r="CG4" s="71" t="s">
        <v>151</v>
      </c>
      <c r="CH4" s="71"/>
      <c r="CI4" s="71" t="s">
        <v>144</v>
      </c>
      <c r="CJ4" s="71" t="s">
        <v>140</v>
      </c>
      <c r="CK4" s="71" t="s">
        <v>147</v>
      </c>
      <c r="CL4" s="71" t="s">
        <v>147</v>
      </c>
      <c r="CM4" s="71" t="s">
        <v>147</v>
      </c>
      <c r="CN4" s="71" t="s">
        <v>147</v>
      </c>
      <c r="CO4" s="72" t="s">
        <v>152</v>
      </c>
      <c r="CP4" s="72" t="s">
        <v>152</v>
      </c>
      <c r="CQ4" s="72" t="s">
        <v>152</v>
      </c>
      <c r="CR4" s="72" t="s">
        <v>152</v>
      </c>
      <c r="CS4" s="72" t="s">
        <v>152</v>
      </c>
      <c r="CT4" s="72" t="s">
        <v>153</v>
      </c>
      <c r="CU4" s="72" t="s">
        <v>153</v>
      </c>
      <c r="CV4" s="72" t="s">
        <v>153</v>
      </c>
      <c r="CW4" s="72" t="s">
        <v>153</v>
      </c>
      <c r="CX4" s="72" t="s">
        <v>153</v>
      </c>
      <c r="CY4" s="71" t="s">
        <v>124</v>
      </c>
      <c r="CZ4" s="71" t="s">
        <v>144</v>
      </c>
      <c r="DA4" s="71" t="s">
        <v>123</v>
      </c>
      <c r="DB4" s="71" t="s">
        <v>124</v>
      </c>
      <c r="DC4" s="71" t="s">
        <v>147</v>
      </c>
      <c r="DD4" s="71" t="s">
        <v>144</v>
      </c>
      <c r="DE4" s="71" t="s">
        <v>154</v>
      </c>
      <c r="DF4" s="71" t="s">
        <v>124</v>
      </c>
      <c r="DG4" s="71" t="s">
        <v>147</v>
      </c>
      <c r="DH4" s="71" t="s">
        <v>155</v>
      </c>
      <c r="DI4" s="71" t="s">
        <v>155</v>
      </c>
      <c r="DJ4" s="71" t="s">
        <v>156</v>
      </c>
      <c r="DK4" s="71" t="s">
        <v>156</v>
      </c>
      <c r="DL4" s="71" t="s">
        <v>157</v>
      </c>
      <c r="DM4" s="71" t="s">
        <v>157</v>
      </c>
      <c r="DN4" s="71" t="s">
        <v>158</v>
      </c>
      <c r="DO4" s="71" t="s">
        <v>159</v>
      </c>
      <c r="DP4" s="71" t="s">
        <v>159</v>
      </c>
      <c r="DQ4" s="71" t="s">
        <v>159</v>
      </c>
      <c r="DR4" s="71" t="s">
        <v>159</v>
      </c>
      <c r="DS4" s="71" t="s">
        <v>159</v>
      </c>
      <c r="DT4" s="71" t="s">
        <v>159</v>
      </c>
      <c r="DU4" s="71" t="s">
        <v>159</v>
      </c>
      <c r="DV4" s="71" t="s">
        <v>159</v>
      </c>
      <c r="DW4" s="71" t="s">
        <v>159</v>
      </c>
      <c r="DX4" s="71" t="s">
        <v>159</v>
      </c>
      <c r="DY4" s="71" t="s">
        <v>159</v>
      </c>
      <c r="DZ4" s="71" t="s">
        <v>159</v>
      </c>
      <c r="EA4" s="71" t="s">
        <v>159</v>
      </c>
      <c r="EB4" s="71" t="s">
        <v>159</v>
      </c>
      <c r="EC4" s="71" t="s">
        <v>159</v>
      </c>
      <c r="ED4" s="71" t="s">
        <v>159</v>
      </c>
      <c r="EE4" s="71" t="s">
        <v>159</v>
      </c>
      <c r="EF4" s="71" t="s">
        <v>159</v>
      </c>
      <c r="EG4" s="71" t="s">
        <v>159</v>
      </c>
      <c r="EH4" s="71" t="s">
        <v>159</v>
      </c>
      <c r="EI4" s="71" t="s">
        <v>159</v>
      </c>
      <c r="EJ4" s="71" t="s">
        <v>159</v>
      </c>
      <c r="EK4" s="71" t="s">
        <v>159</v>
      </c>
      <c r="EL4" s="71" t="s">
        <v>159</v>
      </c>
      <c r="EM4" s="71" t="s">
        <v>159</v>
      </c>
      <c r="EN4" s="71" t="s">
        <v>159</v>
      </c>
      <c r="EO4" s="71" t="s">
        <v>159</v>
      </c>
      <c r="EP4" s="71" t="s">
        <v>159</v>
      </c>
      <c r="EQ4" s="71" t="s">
        <v>159</v>
      </c>
      <c r="ER4" s="71" t="s">
        <v>159</v>
      </c>
      <c r="ES4" s="71" t="s">
        <v>159</v>
      </c>
      <c r="ET4" s="71" t="s">
        <v>159</v>
      </c>
      <c r="EU4" s="71" t="s">
        <v>159</v>
      </c>
      <c r="EV4" s="71" t="s">
        <v>159</v>
      </c>
      <c r="EW4" s="71" t="s">
        <v>159</v>
      </c>
      <c r="EX4" s="71" t="s">
        <v>159</v>
      </c>
      <c r="EY4" s="71" t="s">
        <v>159</v>
      </c>
      <c r="EZ4" s="71" t="s">
        <v>159</v>
      </c>
      <c r="FA4" s="71" t="s">
        <v>160</v>
      </c>
      <c r="FB4" s="71" t="s">
        <v>160</v>
      </c>
      <c r="FC4" s="71" t="s">
        <v>161</v>
      </c>
      <c r="FD4" s="40" t="s">
        <v>157</v>
      </c>
      <c r="FE4" s="71" t="s">
        <v>157</v>
      </c>
      <c r="FF4" s="99" t="s">
        <v>303</v>
      </c>
      <c r="FG4" s="71" t="s">
        <v>304</v>
      </c>
      <c r="FH4" s="71" t="s">
        <v>304</v>
      </c>
      <c r="FI4" s="71" t="s">
        <v>304</v>
      </c>
      <c r="FJ4" s="71" t="s">
        <v>304</v>
      </c>
      <c r="FK4" s="71" t="s">
        <v>304</v>
      </c>
      <c r="FL4" s="71" t="s">
        <v>304</v>
      </c>
      <c r="FM4" s="71" t="s">
        <v>157</v>
      </c>
      <c r="FN4" s="71" t="s">
        <v>305</v>
      </c>
      <c r="FO4" s="72" t="s">
        <v>306</v>
      </c>
      <c r="FP4" s="71" t="s">
        <v>307</v>
      </c>
      <c r="FQ4" s="71" t="s">
        <v>124</v>
      </c>
      <c r="FR4" s="71" t="s">
        <v>124</v>
      </c>
      <c r="FS4" s="71" t="s">
        <v>124</v>
      </c>
      <c r="FT4" s="71" t="s">
        <v>308</v>
      </c>
      <c r="FU4" s="71" t="s">
        <v>126</v>
      </c>
      <c r="FV4" s="71" t="s">
        <v>124</v>
      </c>
      <c r="FW4" s="71" t="s">
        <v>126</v>
      </c>
      <c r="FX4" s="72" t="s">
        <v>309</v>
      </c>
      <c r="FY4" s="72" t="s">
        <v>310</v>
      </c>
      <c r="FZ4" s="72" t="s">
        <v>309</v>
      </c>
      <c r="GA4" s="72" t="s">
        <v>119</v>
      </c>
      <c r="GB4" s="71" t="s">
        <v>140</v>
      </c>
      <c r="GC4" s="71" t="s">
        <v>311</v>
      </c>
      <c r="GD4" s="71" t="s">
        <v>140</v>
      </c>
      <c r="GE4" s="71" t="s">
        <v>312</v>
      </c>
      <c r="GF4" s="71" t="s">
        <v>311</v>
      </c>
      <c r="GG4" s="132" t="s">
        <v>313</v>
      </c>
      <c r="GH4" s="71" t="s">
        <v>161</v>
      </c>
      <c r="GI4" s="71" t="s">
        <v>161</v>
      </c>
      <c r="GJ4" s="71" t="s">
        <v>161</v>
      </c>
      <c r="GK4" s="71" t="s">
        <v>161</v>
      </c>
      <c r="GL4" s="71" t="s">
        <v>161</v>
      </c>
      <c r="GM4" s="74" t="s">
        <v>314</v>
      </c>
      <c r="GN4" s="71" t="s">
        <v>157</v>
      </c>
      <c r="GO4" s="71" t="s">
        <v>125</v>
      </c>
      <c r="GP4" s="71" t="s">
        <v>123</v>
      </c>
      <c r="GQ4" s="71" t="s">
        <v>158</v>
      </c>
      <c r="GR4" s="71" t="s">
        <v>123</v>
      </c>
      <c r="GS4" s="72" t="s">
        <v>157</v>
      </c>
      <c r="GT4" s="71" t="s">
        <v>158</v>
      </c>
      <c r="GU4" s="71" t="s">
        <v>157</v>
      </c>
      <c r="GV4" s="40" t="s">
        <v>140</v>
      </c>
      <c r="GW4" s="71" t="s">
        <v>157</v>
      </c>
      <c r="GX4" s="40" t="s">
        <v>121</v>
      </c>
      <c r="GY4" s="40" t="s">
        <v>121</v>
      </c>
      <c r="GZ4" s="40" t="s">
        <v>315</v>
      </c>
      <c r="HA4" s="71" t="s">
        <v>119</v>
      </c>
      <c r="HB4" s="71" t="s">
        <v>157</v>
      </c>
      <c r="HC4" s="40" t="s">
        <v>140</v>
      </c>
      <c r="HD4" s="40" t="s">
        <v>140</v>
      </c>
      <c r="HE4" s="71" t="s">
        <v>157</v>
      </c>
      <c r="HF4" s="71" t="s">
        <v>157</v>
      </c>
      <c r="HG4" s="71" t="s">
        <v>316</v>
      </c>
      <c r="HH4" s="71" t="s">
        <v>316</v>
      </c>
      <c r="HI4" s="71" t="s">
        <v>157</v>
      </c>
      <c r="HJ4" s="71" t="s">
        <v>316</v>
      </c>
      <c r="HK4" s="71" t="s">
        <v>157</v>
      </c>
      <c r="HL4" s="71" t="s">
        <v>316</v>
      </c>
      <c r="HM4" s="71" t="s">
        <v>157</v>
      </c>
      <c r="HN4" s="71" t="s">
        <v>316</v>
      </c>
      <c r="HO4" s="71" t="s">
        <v>157</v>
      </c>
      <c r="HP4" s="71" t="s">
        <v>316</v>
      </c>
      <c r="HQ4" s="71" t="s">
        <v>157</v>
      </c>
      <c r="HR4" s="71" t="s">
        <v>157</v>
      </c>
      <c r="HS4" s="71" t="s">
        <v>157</v>
      </c>
      <c r="HT4" s="71" t="s">
        <v>157</v>
      </c>
      <c r="HU4" s="71" t="s">
        <v>157</v>
      </c>
      <c r="HV4" s="71" t="s">
        <v>157</v>
      </c>
      <c r="HW4" s="71" t="s">
        <v>157</v>
      </c>
      <c r="HX4" s="71" t="s">
        <v>316</v>
      </c>
      <c r="HY4" s="71" t="s">
        <v>157</v>
      </c>
      <c r="HZ4" s="71" t="s">
        <v>119</v>
      </c>
      <c r="IA4" s="71" t="s">
        <v>119</v>
      </c>
      <c r="IB4" s="71"/>
      <c r="IC4" s="40" t="s">
        <v>161</v>
      </c>
      <c r="ID4" s="40" t="s">
        <v>161</v>
      </c>
      <c r="IE4" s="40" t="s">
        <v>161</v>
      </c>
    </row>
    <row r="5" spans="1:239" s="62" customFormat="1" ht="13" customHeight="1">
      <c r="A5" s="6" t="s">
        <v>317</v>
      </c>
      <c r="B5" s="36"/>
      <c r="C5" s="36">
        <v>1990</v>
      </c>
      <c r="D5" s="36">
        <v>1990</v>
      </c>
      <c r="E5" s="36">
        <v>1990</v>
      </c>
      <c r="F5" s="80">
        <v>1985</v>
      </c>
      <c r="G5" s="36">
        <v>1990</v>
      </c>
      <c r="H5" s="36">
        <v>1990</v>
      </c>
      <c r="I5" s="36">
        <v>1990</v>
      </c>
      <c r="J5" s="36">
        <v>1990</v>
      </c>
      <c r="K5" s="36"/>
      <c r="N5" s="36">
        <v>1990</v>
      </c>
      <c r="O5" s="116">
        <v>1985</v>
      </c>
      <c r="P5" s="36">
        <v>1990</v>
      </c>
      <c r="Q5" s="36">
        <v>1990</v>
      </c>
      <c r="R5" s="36">
        <v>1990</v>
      </c>
      <c r="S5" s="50">
        <v>1990</v>
      </c>
      <c r="T5" s="36">
        <v>1990</v>
      </c>
      <c r="U5" s="36">
        <v>1990</v>
      </c>
      <c r="V5" s="36">
        <v>1990</v>
      </c>
      <c r="W5" s="36">
        <v>1990</v>
      </c>
      <c r="X5" s="50">
        <v>1990</v>
      </c>
      <c r="Y5" s="50">
        <v>1990</v>
      </c>
      <c r="Z5" s="50">
        <v>1990</v>
      </c>
      <c r="AA5" s="36" t="s">
        <v>318</v>
      </c>
      <c r="AB5" s="36" t="s">
        <v>319</v>
      </c>
      <c r="AC5" s="36">
        <v>1996</v>
      </c>
      <c r="AD5" s="36" t="s">
        <v>320</v>
      </c>
      <c r="AE5" s="36" t="s">
        <v>321</v>
      </c>
      <c r="AF5" s="36" t="s">
        <v>322</v>
      </c>
      <c r="AG5" s="36" t="s">
        <v>323</v>
      </c>
      <c r="AH5" s="36" t="s">
        <v>324</v>
      </c>
      <c r="AI5" s="36" t="s">
        <v>322</v>
      </c>
      <c r="AJ5" s="36" t="s">
        <v>322</v>
      </c>
      <c r="AK5" s="36" t="s">
        <v>322</v>
      </c>
      <c r="AL5" s="36" t="s">
        <v>322</v>
      </c>
      <c r="AM5" s="36" t="s">
        <v>322</v>
      </c>
      <c r="AN5" s="36" t="s">
        <v>322</v>
      </c>
      <c r="AO5" s="36" t="s">
        <v>324</v>
      </c>
      <c r="AP5" s="36" t="s">
        <v>325</v>
      </c>
      <c r="AQ5" s="50" t="s">
        <v>326</v>
      </c>
      <c r="AR5" s="50" t="s">
        <v>318</v>
      </c>
      <c r="AS5" s="36">
        <v>1990</v>
      </c>
      <c r="AT5" s="36">
        <v>1990</v>
      </c>
      <c r="AU5" s="36">
        <v>1990</v>
      </c>
      <c r="AV5" s="36">
        <v>1990</v>
      </c>
      <c r="AW5" s="36">
        <v>1990</v>
      </c>
      <c r="AX5" s="36">
        <v>1990</v>
      </c>
      <c r="AY5" s="36">
        <v>1990</v>
      </c>
      <c r="AZ5" s="36">
        <v>1990</v>
      </c>
      <c r="BA5" s="36">
        <v>1990</v>
      </c>
      <c r="BB5" s="36">
        <v>1990</v>
      </c>
      <c r="BC5" s="36">
        <v>1990</v>
      </c>
      <c r="BD5" s="36">
        <v>1990</v>
      </c>
      <c r="BE5" s="36">
        <v>1990</v>
      </c>
      <c r="BF5" s="36">
        <v>1990</v>
      </c>
      <c r="BG5" s="36">
        <v>1990</v>
      </c>
      <c r="BH5" s="36" t="s">
        <v>327</v>
      </c>
      <c r="BI5" s="36" t="s">
        <v>327</v>
      </c>
      <c r="BJ5" s="36" t="s">
        <v>327</v>
      </c>
      <c r="BK5" s="36" t="s">
        <v>327</v>
      </c>
      <c r="BL5" s="36" t="s">
        <v>327</v>
      </c>
      <c r="BM5" s="36" t="s">
        <v>327</v>
      </c>
      <c r="BN5" s="36" t="s">
        <v>328</v>
      </c>
      <c r="BO5" s="36" t="s">
        <v>329</v>
      </c>
      <c r="BP5" s="36" t="s">
        <v>330</v>
      </c>
      <c r="BQ5" s="36" t="s">
        <v>330</v>
      </c>
      <c r="BR5" s="36" t="s">
        <v>330</v>
      </c>
      <c r="BS5" s="36">
        <v>1990</v>
      </c>
      <c r="BT5" s="36">
        <v>1990</v>
      </c>
      <c r="BU5" s="36" t="s">
        <v>331</v>
      </c>
      <c r="BV5" s="36">
        <v>1990</v>
      </c>
      <c r="BW5" s="36">
        <v>1990</v>
      </c>
      <c r="BX5" s="36">
        <v>1990</v>
      </c>
      <c r="BY5" s="36" t="s">
        <v>322</v>
      </c>
      <c r="BZ5" s="36" t="s">
        <v>322</v>
      </c>
      <c r="CA5" s="36">
        <v>1990</v>
      </c>
      <c r="CB5" s="36" t="s">
        <v>332</v>
      </c>
      <c r="CC5" s="36" t="s">
        <v>322</v>
      </c>
      <c r="CD5" s="36" t="s">
        <v>322</v>
      </c>
      <c r="CE5" s="36" t="s">
        <v>333</v>
      </c>
      <c r="CF5" s="36" t="s">
        <v>334</v>
      </c>
      <c r="CG5" s="36" t="s">
        <v>335</v>
      </c>
      <c r="CH5" s="36" t="s">
        <v>336</v>
      </c>
      <c r="CI5" s="36" t="s">
        <v>329</v>
      </c>
      <c r="CJ5" s="36">
        <v>1990</v>
      </c>
      <c r="CK5" s="36" t="s">
        <v>322</v>
      </c>
      <c r="CL5" s="36" t="s">
        <v>322</v>
      </c>
      <c r="CM5" s="36" t="s">
        <v>322</v>
      </c>
      <c r="CN5" s="36" t="s">
        <v>322</v>
      </c>
      <c r="CO5" s="36">
        <v>1990</v>
      </c>
      <c r="CP5" s="36">
        <v>1990</v>
      </c>
      <c r="CQ5" s="36">
        <v>1990</v>
      </c>
      <c r="CR5" s="36">
        <v>1990</v>
      </c>
      <c r="CS5" s="36">
        <v>1990</v>
      </c>
      <c r="CT5" s="36" t="s">
        <v>337</v>
      </c>
      <c r="CU5" s="36" t="s">
        <v>337</v>
      </c>
      <c r="CV5" s="36" t="s">
        <v>337</v>
      </c>
      <c r="CW5" s="36" t="s">
        <v>337</v>
      </c>
      <c r="CX5" s="36" t="s">
        <v>337</v>
      </c>
      <c r="CY5" s="36" t="s">
        <v>338</v>
      </c>
      <c r="CZ5" s="36" t="s">
        <v>329</v>
      </c>
      <c r="DA5" s="36">
        <v>1990</v>
      </c>
      <c r="DB5" s="36" t="s">
        <v>198</v>
      </c>
      <c r="DC5" s="36" t="s">
        <v>329</v>
      </c>
      <c r="DD5" s="36" t="s">
        <v>329</v>
      </c>
      <c r="DE5" s="36">
        <v>1990</v>
      </c>
      <c r="DF5" s="36" t="s">
        <v>198</v>
      </c>
      <c r="DG5" s="36" t="s">
        <v>322</v>
      </c>
      <c r="DH5" s="36">
        <v>1990</v>
      </c>
      <c r="DI5" s="36">
        <v>1990</v>
      </c>
      <c r="DJ5" s="36">
        <v>1989</v>
      </c>
      <c r="DK5" s="36">
        <v>1989</v>
      </c>
      <c r="DL5" s="50"/>
      <c r="DM5" s="50"/>
      <c r="DN5" s="36" t="s">
        <v>199</v>
      </c>
      <c r="DO5" s="36">
        <v>1990</v>
      </c>
      <c r="DP5" s="36">
        <v>1990</v>
      </c>
      <c r="DQ5" s="36">
        <v>1990</v>
      </c>
      <c r="DR5" s="36">
        <v>1990</v>
      </c>
      <c r="DS5" s="36" t="s">
        <v>200</v>
      </c>
      <c r="DT5" s="36" t="s">
        <v>200</v>
      </c>
      <c r="DU5" s="36" t="s">
        <v>201</v>
      </c>
      <c r="DV5" s="36" t="s">
        <v>200</v>
      </c>
      <c r="DW5" s="36" t="s">
        <v>200</v>
      </c>
      <c r="DX5" s="36" t="s">
        <v>200</v>
      </c>
      <c r="DY5" s="36" t="s">
        <v>200</v>
      </c>
      <c r="DZ5" s="36" t="s">
        <v>200</v>
      </c>
      <c r="EA5" s="36" t="s">
        <v>202</v>
      </c>
      <c r="EB5" s="36" t="s">
        <v>202</v>
      </c>
      <c r="EC5" s="36" t="s">
        <v>202</v>
      </c>
      <c r="ED5" s="36" t="s">
        <v>202</v>
      </c>
      <c r="EE5" s="36" t="s">
        <v>202</v>
      </c>
      <c r="EF5" s="36" t="s">
        <v>202</v>
      </c>
      <c r="EG5" s="36" t="s">
        <v>202</v>
      </c>
      <c r="EH5" s="36" t="s">
        <v>202</v>
      </c>
      <c r="EI5" s="36" t="s">
        <v>203</v>
      </c>
      <c r="EJ5" s="36" t="s">
        <v>203</v>
      </c>
      <c r="EK5" s="36" t="s">
        <v>203</v>
      </c>
      <c r="EL5" s="36" t="s">
        <v>203</v>
      </c>
      <c r="EM5" s="36" t="s">
        <v>203</v>
      </c>
      <c r="EN5" s="36" t="s">
        <v>203</v>
      </c>
      <c r="EO5" s="36" t="s">
        <v>203</v>
      </c>
      <c r="EP5" s="36" t="s">
        <v>203</v>
      </c>
      <c r="EQ5" s="36" t="s">
        <v>204</v>
      </c>
      <c r="ER5" s="36" t="s">
        <v>204</v>
      </c>
      <c r="ES5" s="36" t="s">
        <v>204</v>
      </c>
      <c r="ET5" s="36" t="s">
        <v>204</v>
      </c>
      <c r="EU5" s="36" t="s">
        <v>204</v>
      </c>
      <c r="EV5" s="36" t="s">
        <v>204</v>
      </c>
      <c r="EW5" s="36" t="s">
        <v>204</v>
      </c>
      <c r="EX5" s="36" t="s">
        <v>204</v>
      </c>
      <c r="EY5" s="36" t="s">
        <v>200</v>
      </c>
      <c r="EZ5" s="36" t="s">
        <v>200</v>
      </c>
      <c r="FA5" s="36" t="s">
        <v>205</v>
      </c>
      <c r="FB5" s="36" t="s">
        <v>206</v>
      </c>
      <c r="FC5" s="36" t="s">
        <v>207</v>
      </c>
      <c r="FD5" s="50" t="s">
        <v>208</v>
      </c>
      <c r="FE5" s="50"/>
      <c r="FF5" s="100">
        <v>1980</v>
      </c>
      <c r="FG5" s="36">
        <v>1998</v>
      </c>
      <c r="FH5" s="36">
        <v>1998</v>
      </c>
      <c r="FI5" s="36">
        <v>1998</v>
      </c>
      <c r="FJ5" s="36">
        <v>1998</v>
      </c>
      <c r="FK5" s="36">
        <v>1998</v>
      </c>
      <c r="FL5" s="36">
        <v>1998</v>
      </c>
      <c r="FM5" s="36" t="s">
        <v>209</v>
      </c>
      <c r="FN5" s="36">
        <v>1995</v>
      </c>
      <c r="FO5" s="50">
        <v>1995</v>
      </c>
      <c r="FP5" s="50" t="s">
        <v>210</v>
      </c>
      <c r="FQ5" s="50">
        <v>1990</v>
      </c>
      <c r="FR5" s="50">
        <v>1990</v>
      </c>
      <c r="FS5" s="50">
        <v>1990</v>
      </c>
      <c r="FT5" s="50">
        <v>1990</v>
      </c>
      <c r="FU5" s="50">
        <v>1990</v>
      </c>
      <c r="FV5" s="50">
        <v>1990</v>
      </c>
      <c r="FW5" s="50" t="s">
        <v>320</v>
      </c>
      <c r="FX5" s="50">
        <v>1990</v>
      </c>
      <c r="FY5" s="50">
        <v>1999</v>
      </c>
      <c r="FZ5" s="50">
        <v>1990</v>
      </c>
      <c r="GA5" s="50" t="s">
        <v>211</v>
      </c>
      <c r="GB5" s="36" t="s">
        <v>212</v>
      </c>
      <c r="GC5" s="36">
        <v>1980</v>
      </c>
      <c r="GD5" s="36">
        <v>1960</v>
      </c>
      <c r="GE5" s="36">
        <v>1960</v>
      </c>
      <c r="GF5" s="36" t="s">
        <v>202</v>
      </c>
      <c r="GG5" s="133" t="s">
        <v>213</v>
      </c>
      <c r="GH5" s="36"/>
      <c r="GI5" s="36"/>
      <c r="GJ5" s="36"/>
      <c r="GK5" s="36"/>
      <c r="GL5" s="36"/>
      <c r="GM5" s="36">
        <v>1990</v>
      </c>
      <c r="GN5" s="50">
        <v>1995</v>
      </c>
      <c r="GO5" s="36">
        <v>1990</v>
      </c>
      <c r="GP5" s="36">
        <v>1990</v>
      </c>
      <c r="GQ5" s="36">
        <v>1990</v>
      </c>
      <c r="GR5" s="36">
        <v>1990</v>
      </c>
      <c r="GS5" s="50">
        <v>1995</v>
      </c>
      <c r="GT5" s="50">
        <v>1990</v>
      </c>
      <c r="GU5" s="50">
        <v>1994</v>
      </c>
      <c r="GV5" s="36">
        <v>1990</v>
      </c>
      <c r="GW5" s="50">
        <v>1993</v>
      </c>
      <c r="GX5" s="40">
        <v>1990</v>
      </c>
      <c r="GY5" s="36">
        <v>1990</v>
      </c>
      <c r="GZ5" s="36">
        <v>1990</v>
      </c>
      <c r="HA5" s="36">
        <v>1997</v>
      </c>
      <c r="HB5" s="36"/>
      <c r="HC5" s="36">
        <v>1990</v>
      </c>
      <c r="HD5" s="36">
        <v>1990</v>
      </c>
      <c r="HE5" s="50" t="s">
        <v>214</v>
      </c>
      <c r="HF5" s="50" t="s">
        <v>214</v>
      </c>
      <c r="HG5" s="36"/>
      <c r="HH5" s="36"/>
      <c r="HI5" s="50" t="s">
        <v>214</v>
      </c>
      <c r="HJ5" s="36"/>
      <c r="HK5" s="50">
        <v>1994</v>
      </c>
      <c r="HL5" s="36"/>
      <c r="HM5" s="50" t="s">
        <v>214</v>
      </c>
      <c r="HN5" s="36"/>
      <c r="HO5" s="50">
        <v>1994</v>
      </c>
      <c r="HP5" s="36"/>
      <c r="HQ5" s="50">
        <v>1995</v>
      </c>
      <c r="HR5" s="50">
        <v>1995</v>
      </c>
      <c r="HS5" s="50"/>
      <c r="HT5" s="50"/>
      <c r="HU5" s="50"/>
      <c r="HV5" s="50"/>
      <c r="HW5" s="50">
        <v>1997</v>
      </c>
      <c r="HX5" s="36"/>
      <c r="HY5" s="50">
        <v>1997</v>
      </c>
      <c r="HZ5" s="50">
        <v>1990</v>
      </c>
      <c r="IA5" s="50">
        <v>1990</v>
      </c>
      <c r="IB5" s="36"/>
      <c r="IC5" s="36"/>
      <c r="ID5" s="36"/>
      <c r="IE5" s="36"/>
    </row>
    <row r="6" spans="1:239" s="51" customFormat="1" ht="78" customHeight="1">
      <c r="A6" s="64" t="s">
        <v>215</v>
      </c>
      <c r="B6" s="48"/>
      <c r="C6" s="48" t="s">
        <v>218</v>
      </c>
      <c r="D6" s="48" t="s">
        <v>219</v>
      </c>
      <c r="E6" s="48" t="s">
        <v>220</v>
      </c>
      <c r="F6" s="80" t="s">
        <v>221</v>
      </c>
      <c r="G6" s="48" t="s">
        <v>222</v>
      </c>
      <c r="H6" s="48" t="s">
        <v>223</v>
      </c>
      <c r="I6" s="48" t="s">
        <v>224</v>
      </c>
      <c r="J6" s="36" t="s">
        <v>225</v>
      </c>
      <c r="K6" s="36" t="s">
        <v>226</v>
      </c>
      <c r="L6" s="36" t="s">
        <v>227</v>
      </c>
      <c r="M6" s="36" t="s">
        <v>228</v>
      </c>
      <c r="N6" s="48" t="s">
        <v>229</v>
      </c>
      <c r="O6" s="80" t="s">
        <v>230</v>
      </c>
      <c r="P6" s="48" t="s">
        <v>231</v>
      </c>
      <c r="Q6" s="48" t="s">
        <v>232</v>
      </c>
      <c r="R6" s="48" t="s">
        <v>233</v>
      </c>
      <c r="S6" s="48" t="s">
        <v>234</v>
      </c>
      <c r="T6" s="36" t="s">
        <v>235</v>
      </c>
      <c r="U6" s="36" t="s">
        <v>236</v>
      </c>
      <c r="V6" s="48" t="s">
        <v>237</v>
      </c>
      <c r="W6" s="48" t="s">
        <v>238</v>
      </c>
      <c r="X6" s="36" t="s">
        <v>239</v>
      </c>
      <c r="Y6" s="36" t="s">
        <v>240</v>
      </c>
      <c r="Z6" s="36" t="s">
        <v>241</v>
      </c>
      <c r="AA6" s="48" t="s">
        <v>360</v>
      </c>
      <c r="AB6" s="48" t="s">
        <v>361</v>
      </c>
      <c r="AC6" s="36" t="s">
        <v>362</v>
      </c>
      <c r="AD6" s="36" t="s">
        <v>362</v>
      </c>
      <c r="AE6" s="36" t="s">
        <v>362</v>
      </c>
      <c r="AF6" s="42" t="s">
        <v>363</v>
      </c>
      <c r="AG6" s="36" t="s">
        <v>364</v>
      </c>
      <c r="AH6" s="36" t="s">
        <v>365</v>
      </c>
      <c r="AI6" s="36" t="s">
        <v>366</v>
      </c>
      <c r="AJ6" s="36" t="s">
        <v>367</v>
      </c>
      <c r="AK6" s="36" t="s">
        <v>277</v>
      </c>
      <c r="AL6" s="36" t="s">
        <v>366</v>
      </c>
      <c r="AM6" s="36" t="s">
        <v>277</v>
      </c>
      <c r="AN6" s="36" t="s">
        <v>278</v>
      </c>
      <c r="AO6" s="36" t="s">
        <v>279</v>
      </c>
      <c r="AP6" s="56" t="s">
        <v>280</v>
      </c>
      <c r="AQ6" s="48" t="s">
        <v>281</v>
      </c>
      <c r="AR6" s="52" t="s">
        <v>282</v>
      </c>
      <c r="AS6" s="36" t="s">
        <v>283</v>
      </c>
      <c r="AT6" s="48" t="s">
        <v>284</v>
      </c>
      <c r="AU6" s="48" t="s">
        <v>285</v>
      </c>
      <c r="AV6" s="48" t="s">
        <v>286</v>
      </c>
      <c r="AW6" s="48" t="s">
        <v>287</v>
      </c>
      <c r="AX6" s="48" t="s">
        <v>288</v>
      </c>
      <c r="AY6" s="48" t="s">
        <v>289</v>
      </c>
      <c r="AZ6" s="48" t="s">
        <v>290</v>
      </c>
      <c r="BA6" s="48" t="s">
        <v>291</v>
      </c>
      <c r="BB6" s="48" t="s">
        <v>292</v>
      </c>
      <c r="BC6" s="48" t="s">
        <v>293</v>
      </c>
      <c r="BD6" s="48" t="s">
        <v>294</v>
      </c>
      <c r="BE6" s="42" t="s">
        <v>295</v>
      </c>
      <c r="BF6" s="42" t="s">
        <v>296</v>
      </c>
      <c r="BG6" s="42" t="s">
        <v>297</v>
      </c>
      <c r="BH6" s="48" t="s">
        <v>298</v>
      </c>
      <c r="BI6" s="48" t="s">
        <v>299</v>
      </c>
      <c r="BJ6" s="48" t="s">
        <v>300</v>
      </c>
      <c r="BK6" s="48" t="s">
        <v>301</v>
      </c>
      <c r="BL6" s="48" t="s">
        <v>302</v>
      </c>
      <c r="BM6" s="48" t="s">
        <v>398</v>
      </c>
      <c r="BN6" s="48" t="s">
        <v>399</v>
      </c>
      <c r="BO6" s="36" t="s">
        <v>400</v>
      </c>
      <c r="BP6" s="36" t="s">
        <v>401</v>
      </c>
      <c r="BQ6" s="36" t="s">
        <v>402</v>
      </c>
      <c r="BR6" s="54" t="s">
        <v>403</v>
      </c>
      <c r="BS6" s="42" t="s">
        <v>404</v>
      </c>
      <c r="BT6" s="42" t="s">
        <v>405</v>
      </c>
      <c r="BU6" s="36" t="s">
        <v>406</v>
      </c>
      <c r="BV6" s="36" t="s">
        <v>407</v>
      </c>
      <c r="BW6" s="36" t="s">
        <v>339</v>
      </c>
      <c r="BX6" s="36" t="s">
        <v>340</v>
      </c>
      <c r="BY6" s="36" t="s">
        <v>341</v>
      </c>
      <c r="BZ6" s="36" t="s">
        <v>342</v>
      </c>
      <c r="CA6" s="36" t="s">
        <v>343</v>
      </c>
      <c r="CB6" s="42" t="s">
        <v>344</v>
      </c>
      <c r="CC6" s="36" t="s">
        <v>345</v>
      </c>
      <c r="CD6" s="36" t="s">
        <v>346</v>
      </c>
      <c r="CE6" s="36" t="s">
        <v>347</v>
      </c>
      <c r="CF6" s="36" t="s">
        <v>348</v>
      </c>
      <c r="CG6" s="36" t="s">
        <v>349</v>
      </c>
      <c r="CH6" s="48" t="s">
        <v>350</v>
      </c>
      <c r="CI6" s="42" t="s">
        <v>351</v>
      </c>
      <c r="CJ6" s="42" t="s">
        <v>352</v>
      </c>
      <c r="CK6" s="36" t="s">
        <v>353</v>
      </c>
      <c r="CL6" s="36" t="s">
        <v>354</v>
      </c>
      <c r="CM6" s="36" t="s">
        <v>355</v>
      </c>
      <c r="CN6" s="36" t="s">
        <v>356</v>
      </c>
      <c r="CO6" s="42" t="s">
        <v>357</v>
      </c>
      <c r="CP6" s="42" t="s">
        <v>76</v>
      </c>
      <c r="CQ6" s="42" t="s">
        <v>358</v>
      </c>
      <c r="CR6" s="42" t="s">
        <v>359</v>
      </c>
      <c r="CS6" s="42" t="s">
        <v>435</v>
      </c>
      <c r="CT6" s="42" t="s">
        <v>436</v>
      </c>
      <c r="CU6" s="42" t="s">
        <v>437</v>
      </c>
      <c r="CV6" s="42" t="s">
        <v>438</v>
      </c>
      <c r="CW6" s="42" t="s">
        <v>439</v>
      </c>
      <c r="CX6" s="42" t="s">
        <v>440</v>
      </c>
      <c r="CY6" s="42" t="s">
        <v>441</v>
      </c>
      <c r="CZ6" s="36" t="s">
        <v>442</v>
      </c>
      <c r="DA6" s="36" t="s">
        <v>443</v>
      </c>
      <c r="DB6" s="36" t="s">
        <v>444</v>
      </c>
      <c r="DC6" s="36" t="s">
        <v>445</v>
      </c>
      <c r="DD6" s="36" t="s">
        <v>446</v>
      </c>
      <c r="DE6" s="36" t="s">
        <v>368</v>
      </c>
      <c r="DF6" s="36" t="s">
        <v>369</v>
      </c>
      <c r="DG6" s="36" t="s">
        <v>370</v>
      </c>
      <c r="DH6" s="36" t="s">
        <v>371</v>
      </c>
      <c r="DI6" s="36" t="s">
        <v>372</v>
      </c>
      <c r="DJ6" s="48" t="s">
        <v>373</v>
      </c>
      <c r="DK6" s="48" t="s">
        <v>374</v>
      </c>
      <c r="DL6" s="48" t="s">
        <v>375</v>
      </c>
      <c r="DM6" s="36" t="s">
        <v>376</v>
      </c>
      <c r="DN6" s="48" t="s">
        <v>377</v>
      </c>
      <c r="DO6" s="48" t="s">
        <v>378</v>
      </c>
      <c r="DP6" s="48" t="s">
        <v>379</v>
      </c>
      <c r="DQ6" s="48" t="s">
        <v>380</v>
      </c>
      <c r="DR6" s="48" t="s">
        <v>381</v>
      </c>
      <c r="DS6" s="48" t="s">
        <v>382</v>
      </c>
      <c r="DT6" s="48" t="s">
        <v>383</v>
      </c>
      <c r="DU6" s="48" t="s">
        <v>384</v>
      </c>
      <c r="DV6" s="48" t="s">
        <v>385</v>
      </c>
      <c r="DW6" s="48" t="s">
        <v>386</v>
      </c>
      <c r="DX6" s="48" t="s">
        <v>387</v>
      </c>
      <c r="DY6" s="48" t="s">
        <v>388</v>
      </c>
      <c r="DZ6" s="48" t="s">
        <v>389</v>
      </c>
      <c r="EA6" s="48" t="s">
        <v>390</v>
      </c>
      <c r="EB6" s="48" t="s">
        <v>391</v>
      </c>
      <c r="EC6" s="48" t="s">
        <v>392</v>
      </c>
      <c r="ED6" s="48" t="s">
        <v>393</v>
      </c>
      <c r="EE6" s="48" t="s">
        <v>394</v>
      </c>
      <c r="EF6" s="48" t="s">
        <v>395</v>
      </c>
      <c r="EG6" s="48" t="s">
        <v>396</v>
      </c>
      <c r="EH6" s="48" t="s">
        <v>397</v>
      </c>
      <c r="EI6" s="48" t="s">
        <v>479</v>
      </c>
      <c r="EJ6" s="48" t="s">
        <v>480</v>
      </c>
      <c r="EK6" s="48" t="s">
        <v>481</v>
      </c>
      <c r="EL6" s="48" t="s">
        <v>482</v>
      </c>
      <c r="EM6" s="48" t="s">
        <v>483</v>
      </c>
      <c r="EN6" s="48" t="s">
        <v>484</v>
      </c>
      <c r="EO6" s="48" t="s">
        <v>485</v>
      </c>
      <c r="EP6" s="48" t="s">
        <v>486</v>
      </c>
      <c r="EQ6" s="48" t="s">
        <v>487</v>
      </c>
      <c r="ER6" s="48" t="s">
        <v>488</v>
      </c>
      <c r="ES6" s="48" t="s">
        <v>489</v>
      </c>
      <c r="ET6" s="48" t="s">
        <v>408</v>
      </c>
      <c r="EU6" s="48" t="s">
        <v>409</v>
      </c>
      <c r="EV6" s="48" t="s">
        <v>410</v>
      </c>
      <c r="EW6" s="48" t="s">
        <v>411</v>
      </c>
      <c r="EX6" s="48" t="s">
        <v>412</v>
      </c>
      <c r="EY6" s="48" t="s">
        <v>413</v>
      </c>
      <c r="EZ6" s="48" t="s">
        <v>414</v>
      </c>
      <c r="FA6" s="48" t="s">
        <v>415</v>
      </c>
      <c r="FB6" s="48" t="s">
        <v>416</v>
      </c>
      <c r="FC6" s="48" t="s">
        <v>417</v>
      </c>
      <c r="FD6" s="36" t="s">
        <v>418</v>
      </c>
      <c r="FE6" s="36" t="s">
        <v>419</v>
      </c>
      <c r="FF6" s="35" t="s">
        <v>420</v>
      </c>
      <c r="FG6" s="35" t="s">
        <v>421</v>
      </c>
      <c r="FH6" s="35" t="s">
        <v>422</v>
      </c>
      <c r="FI6" s="35" t="s">
        <v>423</v>
      </c>
      <c r="FJ6" s="35" t="s">
        <v>424</v>
      </c>
      <c r="FK6" s="35" t="s">
        <v>425</v>
      </c>
      <c r="FL6" s="35" t="s">
        <v>426</v>
      </c>
      <c r="FM6" s="48" t="s">
        <v>427</v>
      </c>
      <c r="FN6" s="48" t="s">
        <v>428</v>
      </c>
      <c r="FO6" s="42" t="s">
        <v>429</v>
      </c>
      <c r="FP6" s="48" t="s">
        <v>430</v>
      </c>
      <c r="FQ6" s="48" t="s">
        <v>431</v>
      </c>
      <c r="FR6" s="48" t="s">
        <v>432</v>
      </c>
      <c r="FS6" s="48" t="s">
        <v>433</v>
      </c>
      <c r="FT6" s="48" t="s">
        <v>434</v>
      </c>
      <c r="FU6" s="48" t="s">
        <v>601</v>
      </c>
      <c r="FV6" s="48" t="s">
        <v>602</v>
      </c>
      <c r="FW6" s="48" t="s">
        <v>603</v>
      </c>
      <c r="FX6" s="42" t="s">
        <v>604</v>
      </c>
      <c r="FY6" s="42" t="s">
        <v>605</v>
      </c>
      <c r="FZ6" s="42" t="s">
        <v>606</v>
      </c>
      <c r="GA6" s="42" t="s">
        <v>607</v>
      </c>
      <c r="GB6" s="48" t="s">
        <v>608</v>
      </c>
      <c r="GC6" s="42" t="s">
        <v>609</v>
      </c>
      <c r="GD6" s="53" t="s">
        <v>610</v>
      </c>
      <c r="GE6" s="53" t="s">
        <v>447</v>
      </c>
      <c r="GF6" s="53" t="s">
        <v>448</v>
      </c>
      <c r="GG6" s="134" t="s">
        <v>449</v>
      </c>
      <c r="GH6" s="48" t="s">
        <v>450</v>
      </c>
      <c r="GI6" s="48" t="s">
        <v>451</v>
      </c>
      <c r="GJ6" s="48" t="s">
        <v>452</v>
      </c>
      <c r="GK6" s="48" t="s">
        <v>453</v>
      </c>
      <c r="GL6" s="48" t="s">
        <v>454</v>
      </c>
      <c r="GM6" s="60" t="s">
        <v>455</v>
      </c>
      <c r="GN6" s="48" t="s">
        <v>456</v>
      </c>
      <c r="GO6" s="35" t="s">
        <v>457</v>
      </c>
      <c r="GP6" s="35" t="s">
        <v>458</v>
      </c>
      <c r="GQ6" s="36" t="s">
        <v>459</v>
      </c>
      <c r="GR6" s="36" t="s">
        <v>459</v>
      </c>
      <c r="GS6" s="42" t="s">
        <v>459</v>
      </c>
      <c r="GT6" s="48" t="s">
        <v>460</v>
      </c>
      <c r="GU6" s="48" t="s">
        <v>461</v>
      </c>
      <c r="GV6" s="36" t="s">
        <v>462</v>
      </c>
      <c r="GW6" s="48" t="s">
        <v>463</v>
      </c>
      <c r="GX6" s="36" t="s">
        <v>464</v>
      </c>
      <c r="GY6" s="48" t="s">
        <v>465</v>
      </c>
      <c r="GZ6" s="48" t="s">
        <v>466</v>
      </c>
      <c r="HA6" s="36" t="s">
        <v>467</v>
      </c>
      <c r="HB6" s="48" t="s">
        <v>468</v>
      </c>
      <c r="HC6" s="36" t="s">
        <v>469</v>
      </c>
      <c r="HD6" s="36" t="s">
        <v>470</v>
      </c>
      <c r="HE6" s="48" t="s">
        <v>471</v>
      </c>
      <c r="HF6" s="48" t="s">
        <v>472</v>
      </c>
      <c r="HG6" s="48" t="s">
        <v>472</v>
      </c>
      <c r="HH6" s="48" t="s">
        <v>473</v>
      </c>
      <c r="HI6" s="48" t="s">
        <v>474</v>
      </c>
      <c r="HJ6" s="48" t="s">
        <v>475</v>
      </c>
      <c r="HK6" s="48" t="s">
        <v>476</v>
      </c>
      <c r="HL6" s="35" t="s">
        <v>477</v>
      </c>
      <c r="HM6" s="36" t="s">
        <v>478</v>
      </c>
      <c r="HN6" s="48" t="s">
        <v>734</v>
      </c>
      <c r="HO6" s="36" t="s">
        <v>735</v>
      </c>
      <c r="HP6" s="36" t="s">
        <v>735</v>
      </c>
      <c r="HQ6" s="48" t="s">
        <v>736</v>
      </c>
      <c r="HR6" s="48" t="s">
        <v>737</v>
      </c>
      <c r="HS6" s="36" t="s">
        <v>738</v>
      </c>
      <c r="HT6" s="36" t="s">
        <v>739</v>
      </c>
      <c r="HU6" s="36" t="s">
        <v>740</v>
      </c>
      <c r="HV6" s="48" t="s">
        <v>114</v>
      </c>
      <c r="HW6" s="36" t="s">
        <v>741</v>
      </c>
      <c r="HX6" s="48" t="s">
        <v>742</v>
      </c>
      <c r="HY6" s="36" t="s">
        <v>743</v>
      </c>
      <c r="HZ6" s="48" t="s">
        <v>216</v>
      </c>
      <c r="IA6" s="48" t="s">
        <v>217</v>
      </c>
      <c r="IB6" s="36" t="s">
        <v>744</v>
      </c>
      <c r="IC6" s="36" t="s">
        <v>490</v>
      </c>
      <c r="ID6" s="36" t="s">
        <v>491</v>
      </c>
      <c r="IE6" s="36" t="s">
        <v>492</v>
      </c>
    </row>
    <row r="7" spans="1:239">
      <c r="A7" s="64" t="s">
        <v>75</v>
      </c>
      <c r="B7" s="48" t="s">
        <v>493</v>
      </c>
      <c r="C7" s="48" t="s">
        <v>496</v>
      </c>
      <c r="D7" s="48" t="s">
        <v>497</v>
      </c>
      <c r="E7" s="48" t="s">
        <v>498</v>
      </c>
      <c r="F7" s="80" t="s">
        <v>499</v>
      </c>
      <c r="G7" s="48" t="s">
        <v>500</v>
      </c>
      <c r="H7" s="48" t="s">
        <v>501</v>
      </c>
      <c r="I7" s="48" t="s">
        <v>502</v>
      </c>
      <c r="J7" s="48" t="s">
        <v>503</v>
      </c>
      <c r="K7" s="48" t="s">
        <v>504</v>
      </c>
      <c r="L7" s="48" t="s">
        <v>505</v>
      </c>
      <c r="M7" s="48" t="s">
        <v>506</v>
      </c>
      <c r="N7" s="48" t="s">
        <v>507</v>
      </c>
      <c r="O7" s="80" t="s">
        <v>508</v>
      </c>
      <c r="P7" s="48" t="s">
        <v>509</v>
      </c>
      <c r="Q7" s="48" t="s">
        <v>510</v>
      </c>
      <c r="R7" s="48" t="s">
        <v>511</v>
      </c>
      <c r="S7" s="43" t="s">
        <v>512</v>
      </c>
      <c r="T7" s="36" t="s">
        <v>513</v>
      </c>
      <c r="U7" s="36" t="s">
        <v>514</v>
      </c>
      <c r="V7" s="48" t="s">
        <v>515</v>
      </c>
      <c r="W7" s="48" t="s">
        <v>516</v>
      </c>
      <c r="X7" s="50" t="s">
        <v>517</v>
      </c>
      <c r="Y7" s="50" t="s">
        <v>518</v>
      </c>
      <c r="Z7" s="50" t="s">
        <v>519</v>
      </c>
      <c r="AA7" s="48" t="s">
        <v>520</v>
      </c>
      <c r="AB7" s="48" t="s">
        <v>521</v>
      </c>
      <c r="AC7" s="36" t="s">
        <v>522</v>
      </c>
      <c r="AD7" s="36" t="s">
        <v>523</v>
      </c>
      <c r="AE7" s="36" t="s">
        <v>524</v>
      </c>
      <c r="AF7" s="42" t="s">
        <v>525</v>
      </c>
      <c r="AG7" s="48" t="s">
        <v>526</v>
      </c>
      <c r="AH7" s="48" t="s">
        <v>527</v>
      </c>
      <c r="AI7" s="48" t="s">
        <v>528</v>
      </c>
      <c r="AJ7" s="36" t="s">
        <v>529</v>
      </c>
      <c r="AK7" s="48" t="s">
        <v>530</v>
      </c>
      <c r="AL7" s="48" t="s">
        <v>531</v>
      </c>
      <c r="AM7" s="48" t="s">
        <v>532</v>
      </c>
      <c r="AN7" s="48" t="s">
        <v>533</v>
      </c>
      <c r="AO7" s="48" t="s">
        <v>534</v>
      </c>
      <c r="AP7" s="56" t="s">
        <v>535</v>
      </c>
      <c r="AQ7" s="43" t="s">
        <v>536</v>
      </c>
      <c r="AR7" s="45" t="s">
        <v>537</v>
      </c>
      <c r="AS7" s="36" t="s">
        <v>538</v>
      </c>
      <c r="AT7" s="48" t="s">
        <v>539</v>
      </c>
      <c r="AU7" s="48" t="s">
        <v>540</v>
      </c>
      <c r="AV7" s="48" t="s">
        <v>541</v>
      </c>
      <c r="AW7" s="48" t="s">
        <v>542</v>
      </c>
      <c r="AX7" s="48" t="s">
        <v>543</v>
      </c>
      <c r="AY7" s="48" t="s">
        <v>544</v>
      </c>
      <c r="AZ7" s="48" t="s">
        <v>545</v>
      </c>
      <c r="BA7" s="48" t="s">
        <v>546</v>
      </c>
      <c r="BB7" s="48" t="s">
        <v>547</v>
      </c>
      <c r="BC7" s="42" t="s">
        <v>548</v>
      </c>
      <c r="BD7" s="48" t="s">
        <v>549</v>
      </c>
      <c r="BE7" s="42" t="s">
        <v>550</v>
      </c>
      <c r="BF7" s="42" t="s">
        <v>551</v>
      </c>
      <c r="BG7" s="42" t="s">
        <v>552</v>
      </c>
      <c r="BH7" s="42" t="s">
        <v>553</v>
      </c>
      <c r="BI7" s="42" t="s">
        <v>554</v>
      </c>
      <c r="BJ7" s="42" t="s">
        <v>555</v>
      </c>
      <c r="BK7" s="42" t="s">
        <v>556</v>
      </c>
      <c r="BL7" s="42" t="s">
        <v>557</v>
      </c>
      <c r="BM7" s="42" t="s">
        <v>558</v>
      </c>
      <c r="BN7" s="42" t="s">
        <v>559</v>
      </c>
      <c r="BO7" s="36" t="s">
        <v>560</v>
      </c>
      <c r="BP7" s="42" t="s">
        <v>561</v>
      </c>
      <c r="BQ7" s="42" t="s">
        <v>562</v>
      </c>
      <c r="BR7" s="42" t="s">
        <v>563</v>
      </c>
      <c r="BS7" s="42" t="s">
        <v>564</v>
      </c>
      <c r="BT7" s="42" t="s">
        <v>565</v>
      </c>
      <c r="BU7" s="42" t="s">
        <v>566</v>
      </c>
      <c r="BV7" s="42" t="s">
        <v>567</v>
      </c>
      <c r="BW7" s="36" t="s">
        <v>568</v>
      </c>
      <c r="BX7" s="48" t="s">
        <v>569</v>
      </c>
      <c r="BY7" s="42" t="s">
        <v>570</v>
      </c>
      <c r="BZ7" s="42" t="s">
        <v>571</v>
      </c>
      <c r="CA7" s="36" t="s">
        <v>572</v>
      </c>
      <c r="CB7" s="42" t="s">
        <v>573</v>
      </c>
      <c r="CC7" s="42" t="s">
        <v>574</v>
      </c>
      <c r="CD7" s="42" t="s">
        <v>575</v>
      </c>
      <c r="CE7" s="36" t="s">
        <v>576</v>
      </c>
      <c r="CF7" s="42" t="s">
        <v>577</v>
      </c>
      <c r="CG7" s="42" t="s">
        <v>578</v>
      </c>
      <c r="CH7" s="42" t="s">
        <v>579</v>
      </c>
      <c r="CI7" s="42" t="s">
        <v>580</v>
      </c>
      <c r="CJ7" s="42" t="s">
        <v>581</v>
      </c>
      <c r="CK7" s="36" t="s">
        <v>582</v>
      </c>
      <c r="CL7" s="36" t="s">
        <v>583</v>
      </c>
      <c r="CM7" s="36" t="s">
        <v>584</v>
      </c>
      <c r="CN7" s="36" t="s">
        <v>585</v>
      </c>
      <c r="CO7" s="42" t="s">
        <v>586</v>
      </c>
      <c r="CP7" s="42" t="s">
        <v>587</v>
      </c>
      <c r="CQ7" s="42" t="s">
        <v>588</v>
      </c>
      <c r="CR7" s="42" t="s">
        <v>589</v>
      </c>
      <c r="CS7" s="42" t="s">
        <v>590</v>
      </c>
      <c r="CT7" s="42" t="s">
        <v>591</v>
      </c>
      <c r="CU7" s="42" t="s">
        <v>592</v>
      </c>
      <c r="CV7" s="42" t="s">
        <v>593</v>
      </c>
      <c r="CW7" s="42" t="s">
        <v>594</v>
      </c>
      <c r="CX7" s="42" t="s">
        <v>595</v>
      </c>
      <c r="CY7" s="42" t="s">
        <v>596</v>
      </c>
      <c r="CZ7" s="42" t="s">
        <v>597</v>
      </c>
      <c r="DA7" s="42" t="s">
        <v>598</v>
      </c>
      <c r="DB7" s="42" t="s">
        <v>599</v>
      </c>
      <c r="DC7" s="42" t="s">
        <v>600</v>
      </c>
      <c r="DD7" s="42" t="s">
        <v>870</v>
      </c>
      <c r="DE7" s="42" t="s">
        <v>871</v>
      </c>
      <c r="DF7" s="42" t="s">
        <v>872</v>
      </c>
      <c r="DG7" s="42" t="s">
        <v>873</v>
      </c>
      <c r="DH7" s="43" t="s">
        <v>874</v>
      </c>
      <c r="DI7" s="43" t="s">
        <v>875</v>
      </c>
      <c r="DJ7" s="49" t="s">
        <v>876</v>
      </c>
      <c r="DK7" s="49" t="s">
        <v>877</v>
      </c>
      <c r="DL7" s="43" t="s">
        <v>878</v>
      </c>
      <c r="DM7" s="43" t="s">
        <v>879</v>
      </c>
      <c r="DN7" s="43" t="s">
        <v>880</v>
      </c>
      <c r="DO7" s="48" t="s">
        <v>881</v>
      </c>
      <c r="DP7" s="48" t="s">
        <v>882</v>
      </c>
      <c r="DQ7" s="48" t="s">
        <v>883</v>
      </c>
      <c r="DR7" s="48" t="s">
        <v>884</v>
      </c>
      <c r="DS7" s="48" t="s">
        <v>885</v>
      </c>
      <c r="DT7" s="48" t="s">
        <v>886</v>
      </c>
      <c r="DU7" s="48" t="s">
        <v>887</v>
      </c>
      <c r="DV7" s="48" t="s">
        <v>888</v>
      </c>
      <c r="DW7" s="48" t="s">
        <v>889</v>
      </c>
      <c r="DX7" s="48" t="s">
        <v>890</v>
      </c>
      <c r="DY7" s="48" t="s">
        <v>891</v>
      </c>
      <c r="DZ7" s="48" t="s">
        <v>892</v>
      </c>
      <c r="EA7" s="48" t="s">
        <v>893</v>
      </c>
      <c r="EB7" s="48" t="s">
        <v>894</v>
      </c>
      <c r="EC7" s="48" t="s">
        <v>895</v>
      </c>
      <c r="ED7" s="48" t="s">
        <v>896</v>
      </c>
      <c r="EE7" s="48" t="s">
        <v>897</v>
      </c>
      <c r="EF7" s="48" t="s">
        <v>898</v>
      </c>
      <c r="EG7" s="48" t="s">
        <v>899</v>
      </c>
      <c r="EH7" s="48" t="s">
        <v>900</v>
      </c>
      <c r="EI7" s="48" t="s">
        <v>901</v>
      </c>
      <c r="EJ7" s="48" t="s">
        <v>902</v>
      </c>
      <c r="EK7" s="48" t="s">
        <v>903</v>
      </c>
      <c r="EL7" s="48" t="s">
        <v>904</v>
      </c>
      <c r="EM7" s="48" t="s">
        <v>905</v>
      </c>
      <c r="EN7" s="48" t="s">
        <v>906</v>
      </c>
      <c r="EO7" s="48" t="s">
        <v>907</v>
      </c>
      <c r="EP7" s="48" t="s">
        <v>908</v>
      </c>
      <c r="EQ7" s="48" t="s">
        <v>909</v>
      </c>
      <c r="ER7" s="48" t="s">
        <v>910</v>
      </c>
      <c r="ES7" s="48" t="s">
        <v>911</v>
      </c>
      <c r="ET7" s="48" t="s">
        <v>912</v>
      </c>
      <c r="EU7" s="48" t="s">
        <v>913</v>
      </c>
      <c r="EV7" s="48" t="s">
        <v>914</v>
      </c>
      <c r="EW7" s="48" t="s">
        <v>915</v>
      </c>
      <c r="EX7" s="48" t="s">
        <v>916</v>
      </c>
      <c r="EY7" s="48" t="s">
        <v>917</v>
      </c>
      <c r="EZ7" s="48" t="s">
        <v>918</v>
      </c>
      <c r="FA7" s="48" t="s">
        <v>919</v>
      </c>
      <c r="FB7" s="36" t="s">
        <v>920</v>
      </c>
      <c r="FC7" s="48" t="s">
        <v>921</v>
      </c>
      <c r="FD7" s="48" t="s">
        <v>922</v>
      </c>
      <c r="FE7" s="43" t="s">
        <v>923</v>
      </c>
      <c r="FF7" s="100" t="s">
        <v>611</v>
      </c>
      <c r="FG7" s="36" t="s">
        <v>612</v>
      </c>
      <c r="FH7" s="36" t="s">
        <v>613</v>
      </c>
      <c r="FI7" s="36" t="s">
        <v>614</v>
      </c>
      <c r="FJ7" s="36" t="s">
        <v>615</v>
      </c>
      <c r="FK7" s="36" t="s">
        <v>616</v>
      </c>
      <c r="FL7" s="36" t="s">
        <v>617</v>
      </c>
      <c r="FM7" s="36" t="s">
        <v>618</v>
      </c>
      <c r="FN7" s="48" t="s">
        <v>619</v>
      </c>
      <c r="FO7" s="47" t="s">
        <v>620</v>
      </c>
      <c r="FP7" s="47" t="s">
        <v>621</v>
      </c>
      <c r="FQ7" s="43" t="s">
        <v>622</v>
      </c>
      <c r="FR7" s="43" t="s">
        <v>623</v>
      </c>
      <c r="FS7" s="43" t="s">
        <v>624</v>
      </c>
      <c r="FT7" s="43" t="s">
        <v>625</v>
      </c>
      <c r="FU7" s="43" t="s">
        <v>626</v>
      </c>
      <c r="FV7" s="43" t="s">
        <v>627</v>
      </c>
      <c r="FW7" s="43" t="s">
        <v>628</v>
      </c>
      <c r="FX7" s="47" t="s">
        <v>629</v>
      </c>
      <c r="FY7" s="47" t="s">
        <v>630</v>
      </c>
      <c r="FZ7" s="47" t="s">
        <v>631</v>
      </c>
      <c r="GA7" s="47" t="s">
        <v>632</v>
      </c>
      <c r="GB7" s="48" t="s">
        <v>633</v>
      </c>
      <c r="GC7" s="42" t="s">
        <v>634</v>
      </c>
      <c r="GD7" s="48" t="s">
        <v>635</v>
      </c>
      <c r="GE7" s="48" t="s">
        <v>636</v>
      </c>
      <c r="GF7" s="48" t="s">
        <v>637</v>
      </c>
      <c r="GG7" s="133" t="s">
        <v>638</v>
      </c>
      <c r="GH7" s="36" t="s">
        <v>639</v>
      </c>
      <c r="GI7" s="36" t="s">
        <v>640</v>
      </c>
      <c r="GJ7" s="36" t="s">
        <v>641</v>
      </c>
      <c r="GK7" s="36" t="s">
        <v>642</v>
      </c>
      <c r="GL7" s="36" t="s">
        <v>643</v>
      </c>
      <c r="GM7" s="60" t="s">
        <v>644</v>
      </c>
      <c r="GN7" s="43" t="s">
        <v>645</v>
      </c>
      <c r="GO7" s="35" t="s">
        <v>646</v>
      </c>
      <c r="GP7" s="35" t="s">
        <v>647</v>
      </c>
      <c r="GQ7" s="36" t="s">
        <v>648</v>
      </c>
      <c r="GR7" s="36" t="s">
        <v>649</v>
      </c>
      <c r="GS7" s="36" t="s">
        <v>650</v>
      </c>
      <c r="GT7" s="43" t="s">
        <v>651</v>
      </c>
      <c r="GU7" s="43" t="s">
        <v>652</v>
      </c>
      <c r="GV7" s="50" t="s">
        <v>653</v>
      </c>
      <c r="GW7" s="43" t="s">
        <v>654</v>
      </c>
      <c r="GX7" s="50" t="s">
        <v>655</v>
      </c>
      <c r="GY7" s="43" t="s">
        <v>656</v>
      </c>
      <c r="GZ7" s="43" t="s">
        <v>657</v>
      </c>
      <c r="HA7" s="36" t="s">
        <v>658</v>
      </c>
      <c r="HB7" s="43" t="s">
        <v>659</v>
      </c>
      <c r="HC7" s="36" t="s">
        <v>660</v>
      </c>
      <c r="HD7" s="36" t="s">
        <v>661</v>
      </c>
      <c r="HE7" s="43" t="s">
        <v>662</v>
      </c>
      <c r="HF7" s="43" t="s">
        <v>663</v>
      </c>
      <c r="HG7" s="43" t="s">
        <v>664</v>
      </c>
      <c r="HH7" s="43" t="s">
        <v>665</v>
      </c>
      <c r="HI7" s="43" t="s">
        <v>666</v>
      </c>
      <c r="HJ7" s="43" t="s">
        <v>667</v>
      </c>
      <c r="HK7" s="43" t="s">
        <v>668</v>
      </c>
      <c r="HL7" s="43" t="s">
        <v>669</v>
      </c>
      <c r="HM7" s="50" t="s">
        <v>670</v>
      </c>
      <c r="HN7" s="43" t="s">
        <v>671</v>
      </c>
      <c r="HO7" s="43" t="s">
        <v>672</v>
      </c>
      <c r="HP7" s="43" t="s">
        <v>673</v>
      </c>
      <c r="HQ7" s="43" t="s">
        <v>674</v>
      </c>
      <c r="HR7" s="43" t="s">
        <v>675</v>
      </c>
      <c r="HS7" s="43" t="s">
        <v>676</v>
      </c>
      <c r="HT7" s="43" t="s">
        <v>677</v>
      </c>
      <c r="HU7" s="43" t="s">
        <v>678</v>
      </c>
      <c r="HV7" s="43" t="s">
        <v>679</v>
      </c>
      <c r="HW7" s="43" t="s">
        <v>680</v>
      </c>
      <c r="HX7" s="43" t="s">
        <v>681</v>
      </c>
      <c r="HY7" s="43" t="s">
        <v>682</v>
      </c>
      <c r="HZ7" s="43" t="s">
        <v>494</v>
      </c>
      <c r="IA7" s="43" t="s">
        <v>495</v>
      </c>
      <c r="IB7" s="48" t="s">
        <v>683</v>
      </c>
      <c r="IC7" s="36" t="s">
        <v>684</v>
      </c>
      <c r="ID7" s="48" t="s">
        <v>685</v>
      </c>
      <c r="IE7" s="42" t="s">
        <v>686</v>
      </c>
    </row>
    <row r="8" spans="1:239">
      <c r="A8" s="65" t="s">
        <v>687</v>
      </c>
      <c r="B8" s="8" t="s">
        <v>688</v>
      </c>
      <c r="C8" s="86">
        <v>202</v>
      </c>
      <c r="D8" s="86">
        <v>167</v>
      </c>
      <c r="E8" s="86">
        <v>202</v>
      </c>
      <c r="F8" s="78"/>
      <c r="G8" s="86">
        <v>301</v>
      </c>
      <c r="H8" s="86"/>
      <c r="I8" s="86">
        <v>292</v>
      </c>
      <c r="J8" s="20">
        <f t="shared" ref="J8:J39" si="0">COUNT(G8:I8)</f>
        <v>2</v>
      </c>
      <c r="K8" s="21">
        <v>3.0821917808219176E-2</v>
      </c>
      <c r="L8" s="86"/>
      <c r="M8" s="29">
        <v>0</v>
      </c>
      <c r="N8" s="86">
        <v>301</v>
      </c>
      <c r="O8" s="78"/>
      <c r="P8" s="86"/>
      <c r="Q8" s="86"/>
      <c r="R8" s="86"/>
      <c r="S8" s="87"/>
      <c r="T8" s="29"/>
      <c r="U8" s="29"/>
      <c r="V8" s="86"/>
      <c r="W8" s="86">
        <v>714</v>
      </c>
      <c r="X8" s="29">
        <v>600.74877663793029</v>
      </c>
      <c r="Y8" s="29">
        <f t="shared" ref="Y8:Y39" si="1">COUNT(T8:X8)</f>
        <v>2</v>
      </c>
      <c r="Z8" s="29">
        <v>0</v>
      </c>
      <c r="AA8" s="86"/>
      <c r="AB8" s="28"/>
      <c r="AC8" s="88"/>
      <c r="AD8" s="88"/>
      <c r="AE8" s="88"/>
      <c r="AF8" s="89"/>
      <c r="AG8" s="89"/>
      <c r="AH8" s="86"/>
      <c r="AJ8" s="11">
        <v>0</v>
      </c>
      <c r="AK8" s="13">
        <v>43</v>
      </c>
      <c r="AL8" s="86"/>
      <c r="AM8" s="86"/>
      <c r="AN8" s="86"/>
      <c r="AO8" s="86"/>
      <c r="AP8" s="90"/>
      <c r="AQ8" s="87"/>
      <c r="AR8" s="91"/>
      <c r="AS8" s="88"/>
      <c r="AT8" s="97">
        <v>0.50600000000000001</v>
      </c>
      <c r="AU8" s="97">
        <v>2.0960000000000001</v>
      </c>
      <c r="AV8" s="97">
        <v>1.3280000000000001</v>
      </c>
      <c r="AW8" s="11">
        <v>1</v>
      </c>
      <c r="AX8" s="28">
        <v>14</v>
      </c>
      <c r="AY8" s="20"/>
      <c r="AZ8" s="20"/>
      <c r="BA8" s="88">
        <v>0</v>
      </c>
      <c r="BB8" s="86"/>
      <c r="BC8" s="89"/>
      <c r="BD8" s="86"/>
      <c r="BE8" s="89"/>
      <c r="BF8" s="89"/>
      <c r="BG8" s="89"/>
      <c r="BH8" s="89"/>
      <c r="BI8" s="89"/>
      <c r="BJ8" s="89"/>
      <c r="BK8" s="94">
        <v>1.6</v>
      </c>
      <c r="BL8" s="88">
        <v>0</v>
      </c>
      <c r="BM8" s="89"/>
      <c r="BN8" s="89"/>
      <c r="BO8" s="88"/>
      <c r="BP8" s="89"/>
      <c r="BQ8" s="89"/>
      <c r="BR8" s="89"/>
      <c r="BS8" s="89"/>
      <c r="BT8" s="89"/>
      <c r="BU8" s="89"/>
      <c r="BV8" s="89"/>
      <c r="BW8" s="88"/>
      <c r="BX8" s="86"/>
      <c r="BY8" s="89"/>
      <c r="BZ8" s="89"/>
      <c r="CA8" s="88">
        <v>8</v>
      </c>
      <c r="CB8" s="29"/>
      <c r="CC8" s="98"/>
      <c r="CD8" s="29">
        <v>8</v>
      </c>
      <c r="CE8" s="29"/>
      <c r="CF8" s="29"/>
      <c r="CG8" s="29">
        <v>8</v>
      </c>
      <c r="CH8" s="29">
        <v>1</v>
      </c>
      <c r="CI8" s="89"/>
      <c r="CJ8" s="89"/>
      <c r="CK8" s="88"/>
      <c r="CL8" s="131">
        <v>70</v>
      </c>
      <c r="CM8" s="29">
        <v>62</v>
      </c>
      <c r="CN8" s="20">
        <v>16</v>
      </c>
      <c r="CO8" s="88">
        <v>25</v>
      </c>
      <c r="CP8" s="88">
        <v>20</v>
      </c>
      <c r="CQ8" s="130">
        <v>91</v>
      </c>
      <c r="CR8" s="75">
        <v>69</v>
      </c>
      <c r="CS8" s="130">
        <v>92</v>
      </c>
      <c r="CT8" s="89"/>
      <c r="CU8" s="89"/>
      <c r="CV8" s="89"/>
      <c r="CW8" s="89"/>
      <c r="CX8" s="89"/>
      <c r="CY8" s="89"/>
      <c r="CZ8" s="89"/>
      <c r="DA8" s="20"/>
      <c r="DB8" s="89"/>
      <c r="DC8" s="89"/>
      <c r="DD8" s="89"/>
      <c r="DE8" s="20"/>
      <c r="DF8" s="89"/>
      <c r="DG8" s="20">
        <v>13</v>
      </c>
      <c r="DH8" s="20">
        <v>2</v>
      </c>
      <c r="DI8" s="87"/>
      <c r="DJ8" s="92"/>
      <c r="DK8" s="92"/>
      <c r="DL8" s="87"/>
      <c r="DM8" s="87"/>
      <c r="DN8" s="87"/>
      <c r="DO8" s="20">
        <v>0</v>
      </c>
      <c r="DP8" s="20">
        <v>8</v>
      </c>
      <c r="DQ8" s="20">
        <v>-8</v>
      </c>
      <c r="DR8" s="20">
        <v>2</v>
      </c>
      <c r="DS8" s="20">
        <v>35</v>
      </c>
      <c r="DT8" s="20">
        <v>699</v>
      </c>
      <c r="DU8" s="20">
        <v>236</v>
      </c>
      <c r="DV8" s="20">
        <v>90</v>
      </c>
      <c r="DW8" s="21">
        <v>0.3888888888888889</v>
      </c>
      <c r="DX8" s="21">
        <v>7.7666666666666666</v>
      </c>
      <c r="DY8" s="94">
        <v>-7.3777777777777782</v>
      </c>
      <c r="DZ8" s="94">
        <v>2.6222222222222222</v>
      </c>
      <c r="EA8" s="20">
        <v>0</v>
      </c>
      <c r="EB8" s="20">
        <v>224</v>
      </c>
      <c r="EC8" s="20">
        <v>76</v>
      </c>
      <c r="ED8" s="20">
        <v>30</v>
      </c>
      <c r="EE8" s="21">
        <v>0</v>
      </c>
      <c r="EF8" s="21">
        <v>7.4666666666666668</v>
      </c>
      <c r="EG8" s="94">
        <v>-7.4666666666666668</v>
      </c>
      <c r="EH8" s="94">
        <v>2.5333333333333332</v>
      </c>
      <c r="EI8" s="20">
        <v>0</v>
      </c>
      <c r="EJ8" s="20">
        <v>142</v>
      </c>
      <c r="EK8" s="20">
        <v>58</v>
      </c>
      <c r="EL8" s="20">
        <v>20</v>
      </c>
      <c r="EM8" s="21">
        <v>0</v>
      </c>
      <c r="EN8" s="21">
        <v>7.1</v>
      </c>
      <c r="EO8" s="94">
        <v>-7.1</v>
      </c>
      <c r="EP8" s="94">
        <v>2.9</v>
      </c>
      <c r="EQ8" s="20">
        <v>0</v>
      </c>
      <c r="ER8" s="20">
        <v>79</v>
      </c>
      <c r="ES8" s="20">
        <v>31</v>
      </c>
      <c r="ET8" s="20">
        <v>11</v>
      </c>
      <c r="EU8" s="21">
        <v>0</v>
      </c>
      <c r="EV8" s="21">
        <v>7.1818181818181817</v>
      </c>
      <c r="EW8" s="94">
        <v>-7.1818181818181817</v>
      </c>
      <c r="EX8" s="94">
        <v>2.8181818181818183</v>
      </c>
      <c r="EY8" s="20">
        <v>0</v>
      </c>
      <c r="EZ8" s="86"/>
      <c r="FA8" s="86"/>
      <c r="FB8" s="88"/>
      <c r="FC8" s="86">
        <v>1</v>
      </c>
      <c r="FD8" s="86"/>
      <c r="FE8" s="87"/>
      <c r="FF8" s="101">
        <v>0.3</v>
      </c>
      <c r="FG8" s="21">
        <v>-1.6163871673911001</v>
      </c>
      <c r="FH8" s="21"/>
      <c r="FI8" s="21"/>
      <c r="FJ8" s="21"/>
      <c r="FK8" s="21"/>
      <c r="FL8" s="21"/>
      <c r="FM8" s="88"/>
      <c r="FN8" s="86"/>
      <c r="FO8" s="93"/>
      <c r="FP8" s="93"/>
      <c r="FQ8" s="87"/>
      <c r="FR8" s="87"/>
      <c r="FS8" s="87"/>
      <c r="FT8" s="87"/>
      <c r="FU8" s="87"/>
      <c r="FV8" s="87"/>
      <c r="FW8" s="87"/>
      <c r="FX8" s="124"/>
      <c r="FY8" s="93"/>
      <c r="FZ8" s="93"/>
      <c r="GA8" s="95">
        <v>0</v>
      </c>
      <c r="GB8" s="86">
        <v>1</v>
      </c>
      <c r="GC8" s="89">
        <v>99.3</v>
      </c>
      <c r="GD8" s="86"/>
      <c r="GE8" s="86"/>
      <c r="GF8" s="15">
        <v>0.44840000000000002</v>
      </c>
      <c r="GG8" s="15"/>
      <c r="GH8" s="9">
        <v>0</v>
      </c>
      <c r="GI8" s="9">
        <v>0</v>
      </c>
      <c r="GJ8" s="9">
        <v>0</v>
      </c>
      <c r="GK8" s="9">
        <v>0</v>
      </c>
      <c r="GL8" s="88">
        <v>1</v>
      </c>
      <c r="GM8" s="88">
        <v>14669339</v>
      </c>
      <c r="GN8" s="87"/>
      <c r="GO8" s="94"/>
      <c r="GP8" s="28">
        <v>6.9</v>
      </c>
      <c r="GQ8" s="88"/>
      <c r="GR8" s="28">
        <v>18.245000000000001</v>
      </c>
      <c r="GS8" s="88"/>
      <c r="GT8" s="87"/>
      <c r="GU8" s="87"/>
      <c r="GV8" s="95">
        <v>0</v>
      </c>
      <c r="GW8" s="87"/>
      <c r="GX8" s="95"/>
      <c r="GY8" s="87"/>
      <c r="GZ8" s="87"/>
      <c r="HA8" s="94">
        <v>34.28</v>
      </c>
      <c r="HB8" s="28">
        <v>33.782310000000003</v>
      </c>
      <c r="HC8" s="104">
        <v>0</v>
      </c>
      <c r="HD8" s="104">
        <v>0</v>
      </c>
      <c r="HE8" s="21">
        <v>0</v>
      </c>
      <c r="HF8" s="21"/>
      <c r="HG8" s="103">
        <v>0</v>
      </c>
      <c r="HH8" s="87"/>
      <c r="HI8" s="21">
        <v>0</v>
      </c>
      <c r="HJ8" s="29">
        <v>942.46699999999998</v>
      </c>
      <c r="HK8" s="21">
        <v>0</v>
      </c>
      <c r="HL8" s="87"/>
      <c r="HM8" s="29">
        <v>0</v>
      </c>
      <c r="HN8" s="87"/>
      <c r="HO8" s="21">
        <v>0</v>
      </c>
      <c r="HP8" s="87"/>
      <c r="HQ8" s="21">
        <v>0</v>
      </c>
      <c r="HR8" s="21"/>
      <c r="HS8" s="40">
        <v>1</v>
      </c>
      <c r="HT8" s="40">
        <v>1</v>
      </c>
      <c r="HU8" s="29">
        <v>5360</v>
      </c>
      <c r="HV8" s="21"/>
      <c r="HW8" s="87"/>
      <c r="HX8" s="87"/>
      <c r="HY8" s="29">
        <v>0</v>
      </c>
      <c r="HZ8" s="65" t="s">
        <v>689</v>
      </c>
      <c r="IA8" s="20" t="s">
        <v>690</v>
      </c>
      <c r="IB8" s="29">
        <v>2</v>
      </c>
      <c r="IC8" s="88">
        <v>1</v>
      </c>
      <c r="ID8" s="29">
        <v>0</v>
      </c>
      <c r="IE8" s="29">
        <v>1</v>
      </c>
    </row>
    <row r="9" spans="1:239">
      <c r="A9" s="65" t="s">
        <v>691</v>
      </c>
      <c r="B9" s="8" t="s">
        <v>692</v>
      </c>
      <c r="C9" s="9">
        <v>39</v>
      </c>
      <c r="D9" s="20">
        <v>42</v>
      </c>
      <c r="E9" s="9">
        <v>39</v>
      </c>
      <c r="F9" s="77">
        <v>67</v>
      </c>
      <c r="G9" s="9">
        <v>45</v>
      </c>
      <c r="H9" s="20">
        <v>69</v>
      </c>
      <c r="I9" s="20">
        <v>98</v>
      </c>
      <c r="J9" s="20">
        <f t="shared" si="0"/>
        <v>3</v>
      </c>
      <c r="K9" s="21">
        <v>0.3867924528301887</v>
      </c>
      <c r="L9" s="21">
        <f>ABS((H9-G9)/H9)</f>
        <v>0.34782608695652173</v>
      </c>
      <c r="M9" s="29">
        <v>0</v>
      </c>
      <c r="N9" s="9">
        <v>45</v>
      </c>
      <c r="O9" s="77">
        <v>86</v>
      </c>
      <c r="P9" s="55">
        <v>67.37</v>
      </c>
      <c r="Q9" s="55">
        <v>68.8</v>
      </c>
      <c r="R9" s="55">
        <v>66</v>
      </c>
      <c r="S9" s="20">
        <v>160</v>
      </c>
      <c r="T9" s="29">
        <v>4965.1345057999997</v>
      </c>
      <c r="U9" s="29">
        <v>5458.0709999999999</v>
      </c>
      <c r="V9" s="11">
        <v>5154.8786520000003</v>
      </c>
      <c r="W9" s="11">
        <v>3011</v>
      </c>
      <c r="X9" s="29">
        <v>2917.5331056783575</v>
      </c>
      <c r="Y9" s="29">
        <f t="shared" si="1"/>
        <v>5</v>
      </c>
      <c r="Z9" s="29">
        <v>1</v>
      </c>
      <c r="AA9" s="14">
        <v>1.61</v>
      </c>
      <c r="AB9" s="28">
        <v>49.417203333333333</v>
      </c>
      <c r="AC9" s="38">
        <v>18</v>
      </c>
      <c r="AD9" s="38">
        <v>15.1</v>
      </c>
      <c r="AE9" s="38"/>
      <c r="AF9" s="13">
        <v>38.729999999999997</v>
      </c>
      <c r="AG9" s="28">
        <v>35.299999999999997</v>
      </c>
      <c r="AH9" s="13">
        <v>35.299999999999997</v>
      </c>
      <c r="AI9" s="13">
        <v>36.443333333333335</v>
      </c>
      <c r="AJ9" s="11">
        <v>1</v>
      </c>
      <c r="AK9" s="13">
        <v>36.443333333333335</v>
      </c>
      <c r="AL9" s="13">
        <f>AVERAGE(AF9:AH9)</f>
        <v>36.443333333333335</v>
      </c>
      <c r="AM9" s="13">
        <f>AVERAGE(AF9:AH9)</f>
        <v>36.443333333333335</v>
      </c>
      <c r="AN9" s="14">
        <v>38.729999999999997</v>
      </c>
      <c r="AO9" s="9">
        <v>1</v>
      </c>
      <c r="AP9" s="57">
        <v>2.0126000000000002E-2</v>
      </c>
      <c r="AQ9" s="20">
        <v>35</v>
      </c>
      <c r="AR9" s="46">
        <v>0.16216697596750002</v>
      </c>
      <c r="AS9" s="28">
        <v>9.1999999999999993</v>
      </c>
      <c r="AT9" s="12">
        <v>3.2690000000000001</v>
      </c>
      <c r="AU9" s="12">
        <v>5.226</v>
      </c>
      <c r="AV9" s="12">
        <v>4.2530000000000001</v>
      </c>
      <c r="AW9" s="11">
        <v>1</v>
      </c>
      <c r="AX9" s="28">
        <v>41.28586</v>
      </c>
      <c r="AY9" s="28">
        <v>64.314449999999994</v>
      </c>
      <c r="AZ9" s="28">
        <v>52.863840000000003</v>
      </c>
      <c r="BA9" s="11">
        <v>1</v>
      </c>
      <c r="BB9" s="13">
        <v>59.2</v>
      </c>
      <c r="BC9" s="13">
        <v>45.7</v>
      </c>
      <c r="BD9" s="13">
        <v>32.299999999999997</v>
      </c>
      <c r="BE9" s="13">
        <v>5.5</v>
      </c>
      <c r="BF9" s="13"/>
      <c r="BG9" s="13"/>
      <c r="BH9" s="11">
        <v>190</v>
      </c>
      <c r="BI9" s="11">
        <v>190</v>
      </c>
      <c r="BJ9" s="14">
        <v>4.2</v>
      </c>
      <c r="BK9" s="14">
        <v>3</v>
      </c>
      <c r="BL9" s="11">
        <v>1</v>
      </c>
      <c r="BM9" s="14">
        <v>1.2</v>
      </c>
      <c r="BN9" s="14">
        <v>2.563333333333333</v>
      </c>
      <c r="BO9" s="17">
        <v>68.5</v>
      </c>
      <c r="BP9" s="11">
        <v>94</v>
      </c>
      <c r="BQ9" s="11"/>
      <c r="BR9" s="18"/>
      <c r="BS9" s="13"/>
      <c r="BT9" s="13"/>
      <c r="BU9" s="11"/>
      <c r="BV9" s="11"/>
      <c r="BW9" s="11"/>
      <c r="BX9" s="13"/>
      <c r="BY9" s="13"/>
      <c r="BZ9" s="16"/>
      <c r="CA9" s="11"/>
      <c r="CB9" s="29">
        <v>77</v>
      </c>
      <c r="CC9" s="13"/>
      <c r="CD9" s="29">
        <v>77</v>
      </c>
      <c r="CE9" s="29"/>
      <c r="CF9" s="29"/>
      <c r="CG9" s="29">
        <v>77</v>
      </c>
      <c r="CH9" s="29">
        <v>1</v>
      </c>
      <c r="CI9" s="17">
        <v>77</v>
      </c>
      <c r="CJ9" s="13"/>
      <c r="CK9" s="11">
        <f>AVERAGE(CA9:CJ9)</f>
        <v>61.8</v>
      </c>
      <c r="CL9" s="131">
        <v>32</v>
      </c>
      <c r="CM9" s="29">
        <v>34</v>
      </c>
      <c r="CN9" s="20">
        <v>70</v>
      </c>
      <c r="CO9" s="75">
        <v>89</v>
      </c>
      <c r="CP9" s="75">
        <v>83</v>
      </c>
      <c r="CQ9" s="130">
        <v>81</v>
      </c>
      <c r="CR9" s="75">
        <v>85</v>
      </c>
      <c r="CS9" s="130">
        <v>84</v>
      </c>
      <c r="CT9" s="19">
        <v>86</v>
      </c>
      <c r="CU9" s="19">
        <v>80.5</v>
      </c>
      <c r="CV9" s="19">
        <v>67</v>
      </c>
      <c r="CW9" s="19">
        <v>8</v>
      </c>
      <c r="CX9" s="19">
        <v>77.833333333333329</v>
      </c>
      <c r="CY9" s="11">
        <v>90</v>
      </c>
      <c r="CZ9" s="11"/>
      <c r="DA9" s="20">
        <v>95</v>
      </c>
      <c r="DB9" s="11">
        <v>69</v>
      </c>
      <c r="DC9" s="11">
        <f>AVERAGE(CZ9:DB9)</f>
        <v>82</v>
      </c>
      <c r="DD9" s="11"/>
      <c r="DE9" s="20">
        <v>88</v>
      </c>
      <c r="DF9" s="11">
        <v>59</v>
      </c>
      <c r="DG9" s="11">
        <f>AVERAGE(DD9:DF9)</f>
        <v>73.5</v>
      </c>
      <c r="DH9" s="29">
        <v>67</v>
      </c>
      <c r="DI9" s="29">
        <v>32</v>
      </c>
      <c r="DJ9" s="19">
        <v>54.87</v>
      </c>
      <c r="DK9" s="19">
        <v>1.8</v>
      </c>
      <c r="DL9" s="21">
        <v>0</v>
      </c>
      <c r="DM9" s="29">
        <v>1</v>
      </c>
      <c r="DN9" s="21">
        <v>2.4857142652784061</v>
      </c>
      <c r="DO9" s="20">
        <v>1</v>
      </c>
      <c r="DP9" s="20">
        <v>3</v>
      </c>
      <c r="DQ9" s="20">
        <v>-2</v>
      </c>
      <c r="DR9" s="20">
        <f>DQ9+10</f>
        <v>8</v>
      </c>
      <c r="DS9" s="20">
        <v>2</v>
      </c>
      <c r="DT9" s="20">
        <v>246</v>
      </c>
      <c r="DU9" s="20">
        <v>46</v>
      </c>
      <c r="DV9" s="20">
        <v>29</v>
      </c>
      <c r="DW9" s="21">
        <v>6.8965517241379309E-2</v>
      </c>
      <c r="DX9" s="21">
        <v>8.4827586206896548</v>
      </c>
      <c r="DY9" s="21">
        <f>(DS9-DT9)/DV9</f>
        <v>-8.4137931034482758</v>
      </c>
      <c r="DZ9" s="21">
        <v>1.5862068965517242</v>
      </c>
      <c r="EA9" s="20">
        <v>2</v>
      </c>
      <c r="EB9" s="20">
        <v>246</v>
      </c>
      <c r="EC9" s="20">
        <v>46</v>
      </c>
      <c r="ED9" s="20">
        <v>29</v>
      </c>
      <c r="EE9" s="21">
        <v>6.8965517241379309E-2</v>
      </c>
      <c r="EF9" s="21">
        <v>8.4827586206896548</v>
      </c>
      <c r="EG9" s="21">
        <f>(EA9-EB9)/ED9</f>
        <v>-8.4137931034482758</v>
      </c>
      <c r="EH9" s="21">
        <v>1.5862068965517242</v>
      </c>
      <c r="EI9" s="20">
        <v>2</v>
      </c>
      <c r="EJ9" s="20">
        <v>177</v>
      </c>
      <c r="EK9" s="20">
        <v>35</v>
      </c>
      <c r="EL9" s="20">
        <v>21</v>
      </c>
      <c r="EM9" s="21">
        <v>9.5238095238095233E-2</v>
      </c>
      <c r="EN9" s="21">
        <v>8.4285714285714288</v>
      </c>
      <c r="EO9" s="21">
        <f>(EI9-EJ9)/EL9</f>
        <v>-8.3333333333333339</v>
      </c>
      <c r="EP9" s="21">
        <v>1.6666666666666667</v>
      </c>
      <c r="EQ9" s="20">
        <v>2</v>
      </c>
      <c r="ER9" s="20">
        <v>87</v>
      </c>
      <c r="ES9" s="20">
        <v>25</v>
      </c>
      <c r="ET9" s="20">
        <v>11</v>
      </c>
      <c r="EU9" s="21">
        <v>0.18181818181818182</v>
      </c>
      <c r="EV9" s="21">
        <v>7.9090909090909092</v>
      </c>
      <c r="EW9" s="21">
        <f>(EQ9-ER9)/ET9</f>
        <v>-7.7272727272727275</v>
      </c>
      <c r="EX9" s="21">
        <v>2.2727272727272729</v>
      </c>
      <c r="EY9" s="20">
        <v>0</v>
      </c>
      <c r="EZ9" s="21">
        <v>-0.69314718055994529</v>
      </c>
      <c r="FA9" s="21">
        <v>11.888888888888889</v>
      </c>
      <c r="FB9" s="37">
        <v>10</v>
      </c>
      <c r="FC9" s="20">
        <v>0</v>
      </c>
      <c r="FD9" s="29">
        <v>1</v>
      </c>
      <c r="FE9" s="29">
        <v>2</v>
      </c>
      <c r="FF9" s="21">
        <v>8.8234999999999994E-2</v>
      </c>
      <c r="FG9" s="10">
        <v>-1.30973174005496</v>
      </c>
      <c r="FH9" s="10">
        <v>-2.4205173449643498</v>
      </c>
      <c r="FI9" s="10">
        <v>-1.08693237577858</v>
      </c>
      <c r="FJ9" s="10">
        <v>-1.1726383929584501</v>
      </c>
      <c r="FK9" s="10">
        <v>-1.1028608879092801</v>
      </c>
      <c r="FL9" s="10">
        <v>-0.87779362017128604</v>
      </c>
      <c r="FM9" s="21">
        <v>4.3645800000000001</v>
      </c>
      <c r="FN9" s="20">
        <v>223</v>
      </c>
      <c r="FQ9" s="20">
        <v>100</v>
      </c>
      <c r="FR9" s="20">
        <v>103</v>
      </c>
      <c r="FS9" s="20">
        <v>0.9</v>
      </c>
      <c r="FT9" s="20">
        <v>21</v>
      </c>
      <c r="FU9" s="20">
        <v>5</v>
      </c>
      <c r="FV9" s="20">
        <v>80.900000000000006</v>
      </c>
      <c r="FW9" s="20">
        <v>0.28199999999999997</v>
      </c>
      <c r="FX9" s="124">
        <v>2</v>
      </c>
      <c r="FY9" s="28">
        <v>3.8</v>
      </c>
      <c r="FZ9" s="123">
        <v>6.2</v>
      </c>
      <c r="GA9" s="129">
        <v>2</v>
      </c>
      <c r="GB9" s="9">
        <v>1</v>
      </c>
      <c r="GC9" s="13">
        <v>99.1</v>
      </c>
      <c r="GD9" s="15">
        <v>0.43</v>
      </c>
      <c r="GE9" s="15">
        <v>0.43</v>
      </c>
      <c r="GF9" s="15">
        <v>0.29370000000000002</v>
      </c>
      <c r="GG9" s="15">
        <v>0.3</v>
      </c>
      <c r="GH9" s="9">
        <v>0</v>
      </c>
      <c r="GI9" s="9">
        <v>0</v>
      </c>
      <c r="GJ9" s="11">
        <v>0</v>
      </c>
      <c r="GK9" s="9">
        <v>0</v>
      </c>
      <c r="GL9" s="9">
        <v>1</v>
      </c>
      <c r="GM9" s="29">
        <v>25341272</v>
      </c>
      <c r="GN9" s="21">
        <v>27.959</v>
      </c>
      <c r="GO9" s="10">
        <v>4.49</v>
      </c>
      <c r="GP9" s="28">
        <v>4.49</v>
      </c>
      <c r="GQ9" s="28">
        <v>51.7</v>
      </c>
      <c r="GR9" s="28">
        <v>51.402999999999999</v>
      </c>
      <c r="GS9" s="28">
        <v>55.7</v>
      </c>
      <c r="GT9" s="28">
        <v>26.12829971</v>
      </c>
      <c r="GU9" s="21">
        <v>0</v>
      </c>
      <c r="GV9" s="29">
        <v>1</v>
      </c>
      <c r="GW9" s="21">
        <v>6.5106549999999999</v>
      </c>
      <c r="GX9" s="29">
        <v>96</v>
      </c>
      <c r="GY9" s="29">
        <v>1</v>
      </c>
      <c r="GZ9" s="29">
        <v>1</v>
      </c>
      <c r="HA9" s="21">
        <v>36.5</v>
      </c>
      <c r="HB9" s="20">
        <v>28.14</v>
      </c>
      <c r="HC9" s="29">
        <v>0</v>
      </c>
      <c r="HD9" s="29">
        <v>0</v>
      </c>
      <c r="HE9" s="21">
        <v>0.1618</v>
      </c>
      <c r="HF9" s="29">
        <v>12.865</v>
      </c>
      <c r="HG9" s="20">
        <v>0</v>
      </c>
      <c r="HH9" s="20">
        <v>34</v>
      </c>
      <c r="HI9" s="21">
        <v>4.7185499999999998E-2</v>
      </c>
      <c r="HJ9" s="20">
        <v>765.88</v>
      </c>
      <c r="HK9" s="21">
        <v>0.70448370000000005</v>
      </c>
      <c r="HL9" s="21">
        <v>0.68</v>
      </c>
      <c r="HM9" s="29">
        <v>5</v>
      </c>
      <c r="HN9" s="20">
        <v>765.93</v>
      </c>
      <c r="HO9" s="29">
        <v>71</v>
      </c>
      <c r="HP9" s="20">
        <v>68</v>
      </c>
      <c r="HQ9" s="21">
        <v>175.26259999999999</v>
      </c>
      <c r="HR9" s="21">
        <v>3.6408290000000001</v>
      </c>
      <c r="HS9" s="40">
        <v>0</v>
      </c>
      <c r="HT9" s="40">
        <v>0</v>
      </c>
      <c r="HU9" s="29">
        <v>1675</v>
      </c>
      <c r="HV9" s="21">
        <v>1.1000000000000001</v>
      </c>
      <c r="HW9" s="29">
        <v>2381740</v>
      </c>
      <c r="HX9" s="20">
        <v>2309484</v>
      </c>
      <c r="HY9" s="29">
        <v>0</v>
      </c>
      <c r="HZ9" s="65" t="s">
        <v>693</v>
      </c>
      <c r="IA9" s="20" t="s">
        <v>689</v>
      </c>
      <c r="IB9" s="29">
        <v>5</v>
      </c>
      <c r="IC9" s="11">
        <v>0</v>
      </c>
      <c r="ID9" s="29">
        <v>1</v>
      </c>
      <c r="IE9" s="29">
        <v>1</v>
      </c>
    </row>
    <row r="10" spans="1:239">
      <c r="A10" s="65" t="s">
        <v>694</v>
      </c>
      <c r="B10" s="8" t="s">
        <v>695</v>
      </c>
      <c r="C10" s="9"/>
      <c r="D10" s="20">
        <v>166</v>
      </c>
      <c r="E10" s="9">
        <v>166</v>
      </c>
      <c r="F10" s="77"/>
      <c r="G10" s="9"/>
      <c r="H10" s="20"/>
      <c r="I10" s="20">
        <v>292</v>
      </c>
      <c r="J10" s="20">
        <f t="shared" si="0"/>
        <v>1</v>
      </c>
      <c r="K10" s="20"/>
      <c r="L10" s="20"/>
      <c r="M10" s="29">
        <v>0</v>
      </c>
      <c r="N10" s="9">
        <v>292</v>
      </c>
      <c r="O10" s="77"/>
      <c r="P10" s="55"/>
      <c r="Q10" s="55"/>
      <c r="R10" s="55"/>
      <c r="T10" s="29">
        <v>1946.4649159000001</v>
      </c>
      <c r="U10" s="29">
        <v>2426.5</v>
      </c>
      <c r="V10" s="11"/>
      <c r="W10" s="11">
        <v>840</v>
      </c>
      <c r="X10" s="29">
        <v>894.78298779246154</v>
      </c>
      <c r="Y10" s="29">
        <f t="shared" si="1"/>
        <v>4</v>
      </c>
      <c r="Z10" s="29">
        <v>0</v>
      </c>
      <c r="AA10" s="14"/>
      <c r="AB10" s="28">
        <v>56.740766666666673</v>
      </c>
      <c r="AC10" s="38"/>
      <c r="AD10" s="38"/>
      <c r="AE10" s="38"/>
      <c r="AF10" s="13"/>
      <c r="AG10" s="13"/>
      <c r="AH10" s="13"/>
      <c r="AI10" s="51"/>
      <c r="AJ10" s="11">
        <v>0</v>
      </c>
      <c r="AK10" s="13">
        <v>49</v>
      </c>
      <c r="AL10" s="13"/>
      <c r="AM10" s="13"/>
      <c r="AN10" s="14"/>
      <c r="AO10" s="9"/>
      <c r="AP10" s="57"/>
      <c r="AS10" s="28"/>
      <c r="AT10" s="12"/>
      <c r="AU10" s="12"/>
      <c r="AV10" s="12"/>
      <c r="AW10" s="11">
        <v>0</v>
      </c>
      <c r="AX10" s="28">
        <v>29</v>
      </c>
      <c r="AY10" s="28"/>
      <c r="AZ10" s="28"/>
      <c r="BA10" s="11">
        <v>0</v>
      </c>
      <c r="BB10" s="13"/>
      <c r="BC10" s="13"/>
      <c r="BD10" s="13"/>
      <c r="BE10" s="13"/>
      <c r="BF10" s="13"/>
      <c r="BG10" s="13"/>
      <c r="BH10" s="11"/>
      <c r="BI10" s="11"/>
      <c r="BJ10" s="14"/>
      <c r="BK10" s="14">
        <v>1.8</v>
      </c>
      <c r="BL10" s="11">
        <v>0</v>
      </c>
      <c r="BM10" s="14"/>
      <c r="BN10" s="14"/>
      <c r="BO10" s="17"/>
      <c r="BP10" s="11"/>
      <c r="BQ10" s="11"/>
      <c r="BR10" s="18"/>
      <c r="BS10" s="13"/>
      <c r="BT10" s="13"/>
      <c r="BU10" s="11"/>
      <c r="BV10" s="11"/>
      <c r="BW10" s="11"/>
      <c r="BX10" s="13"/>
      <c r="BY10" s="13"/>
      <c r="BZ10" s="16"/>
      <c r="CA10" s="11">
        <v>16</v>
      </c>
      <c r="CB10" s="29"/>
      <c r="CC10" s="13"/>
      <c r="CD10" s="29">
        <v>16</v>
      </c>
      <c r="CE10" s="29"/>
      <c r="CF10" s="29"/>
      <c r="CG10" s="29">
        <v>16</v>
      </c>
      <c r="CH10" s="29">
        <v>1</v>
      </c>
      <c r="CI10" s="17"/>
      <c r="CJ10" s="13"/>
      <c r="CK10" s="11"/>
      <c r="CL10" s="29">
        <v>41.7</v>
      </c>
      <c r="CM10" s="29">
        <v>53</v>
      </c>
      <c r="CN10" s="20">
        <v>32</v>
      </c>
      <c r="CO10" s="75">
        <v>24</v>
      </c>
      <c r="CP10" s="75">
        <v>38</v>
      </c>
      <c r="CQ10" s="130">
        <v>48</v>
      </c>
      <c r="CR10" s="75">
        <v>53</v>
      </c>
      <c r="CS10" s="130">
        <v>51</v>
      </c>
      <c r="CT10" s="19"/>
      <c r="CU10" s="19"/>
      <c r="CV10" s="19"/>
      <c r="CW10" s="19"/>
      <c r="CX10" s="19"/>
      <c r="CY10" s="11"/>
      <c r="CZ10" s="11"/>
      <c r="DA10" s="20">
        <v>32</v>
      </c>
      <c r="DB10" s="11"/>
      <c r="DC10" s="11"/>
      <c r="DD10" s="11"/>
      <c r="DE10" s="20">
        <v>30</v>
      </c>
      <c r="DF10" s="11"/>
      <c r="DG10" s="11"/>
      <c r="DH10" s="29">
        <v>8</v>
      </c>
      <c r="DI10" s="29"/>
      <c r="DJ10" s="19"/>
      <c r="DK10" s="19"/>
      <c r="DL10" s="21"/>
      <c r="DM10" s="29"/>
      <c r="DN10" s="21"/>
      <c r="DO10" s="20">
        <v>0</v>
      </c>
      <c r="DP10" s="20">
        <v>7</v>
      </c>
      <c r="DQ10" s="20">
        <v>-7</v>
      </c>
      <c r="DR10" s="20">
        <v>3</v>
      </c>
      <c r="DS10" s="20">
        <v>0</v>
      </c>
      <c r="DT10" s="20">
        <v>112</v>
      </c>
      <c r="DU10" s="20">
        <v>48</v>
      </c>
      <c r="DV10" s="20">
        <v>16</v>
      </c>
      <c r="DW10" s="21">
        <v>0</v>
      </c>
      <c r="DX10" s="21">
        <v>7</v>
      </c>
      <c r="DY10" s="94">
        <v>-7</v>
      </c>
      <c r="DZ10" s="94">
        <v>3</v>
      </c>
      <c r="EA10" s="20">
        <v>0</v>
      </c>
      <c r="EB10" s="20">
        <v>112</v>
      </c>
      <c r="EC10" s="20">
        <v>48</v>
      </c>
      <c r="ED10" s="20">
        <v>16</v>
      </c>
      <c r="EE10" s="21">
        <v>0</v>
      </c>
      <c r="EF10" s="21">
        <v>7</v>
      </c>
      <c r="EG10" s="94">
        <v>-7</v>
      </c>
      <c r="EH10" s="94">
        <v>3</v>
      </c>
      <c r="EI10" s="20">
        <v>0</v>
      </c>
      <c r="EJ10" s="20">
        <v>112</v>
      </c>
      <c r="EK10" s="20">
        <v>48</v>
      </c>
      <c r="EL10" s="20">
        <v>16</v>
      </c>
      <c r="EM10" s="21">
        <v>0</v>
      </c>
      <c r="EN10" s="21">
        <v>7</v>
      </c>
      <c r="EO10" s="94">
        <v>-7</v>
      </c>
      <c r="EP10" s="94">
        <v>3</v>
      </c>
      <c r="EQ10" s="20">
        <v>0</v>
      </c>
      <c r="ER10" s="20">
        <v>77</v>
      </c>
      <c r="ES10" s="20">
        <v>33</v>
      </c>
      <c r="ET10" s="20">
        <v>11</v>
      </c>
      <c r="EU10" s="21">
        <v>0</v>
      </c>
      <c r="EV10" s="21">
        <v>7</v>
      </c>
      <c r="EW10" s="94">
        <v>-7</v>
      </c>
      <c r="EX10" s="94">
        <v>3</v>
      </c>
      <c r="EY10" s="20">
        <v>0</v>
      </c>
      <c r="EZ10" s="21"/>
      <c r="FA10" s="21"/>
      <c r="FB10" s="37"/>
      <c r="FC10" s="20">
        <v>1</v>
      </c>
      <c r="FE10" s="29"/>
      <c r="FF10" s="21">
        <v>0.02</v>
      </c>
      <c r="FG10" s="21">
        <v>-1.0034270598269499</v>
      </c>
      <c r="FH10" s="21">
        <v>-1.7846035962181099</v>
      </c>
      <c r="FI10" s="21">
        <v>-1.3903388842921001</v>
      </c>
      <c r="FJ10" s="21">
        <v>-0.70957546122155701</v>
      </c>
      <c r="FK10" s="21">
        <v>-1.2250664457942599</v>
      </c>
      <c r="FL10" s="21">
        <v>-0.86303091604875504</v>
      </c>
      <c r="FM10" s="21"/>
      <c r="FN10" s="20"/>
      <c r="FX10" s="124">
        <v>15</v>
      </c>
      <c r="FZ10" s="123">
        <v>15.5</v>
      </c>
      <c r="GA10" s="129">
        <v>15</v>
      </c>
      <c r="GB10" s="9">
        <v>0</v>
      </c>
      <c r="GC10" s="13">
        <v>0</v>
      </c>
      <c r="GD10" s="15"/>
      <c r="GE10" s="15"/>
      <c r="GF10" s="15">
        <v>0.77280000000000004</v>
      </c>
      <c r="GG10" s="15">
        <v>0.8</v>
      </c>
      <c r="GH10" s="9">
        <v>0</v>
      </c>
      <c r="GI10" s="9">
        <v>0</v>
      </c>
      <c r="GJ10" s="11">
        <v>1</v>
      </c>
      <c r="GK10" s="9">
        <v>0</v>
      </c>
      <c r="GL10" s="9">
        <v>0</v>
      </c>
      <c r="GM10" s="29">
        <v>8290856</v>
      </c>
      <c r="GN10" s="21"/>
      <c r="GO10" s="10"/>
      <c r="GP10" s="28">
        <v>7.2</v>
      </c>
      <c r="GQ10" s="28"/>
      <c r="GR10" s="28">
        <v>27.579000000000001</v>
      </c>
      <c r="GS10" s="28"/>
      <c r="GT10" s="28"/>
      <c r="GU10" s="21"/>
      <c r="GV10" s="29">
        <v>1</v>
      </c>
      <c r="GW10" s="21"/>
      <c r="GX10" s="29">
        <v>93.5</v>
      </c>
      <c r="GY10" s="29">
        <v>1</v>
      </c>
      <c r="GZ10" s="29"/>
      <c r="HA10" s="21">
        <v>-8.5</v>
      </c>
      <c r="HB10" s="28">
        <v>-12.35773</v>
      </c>
      <c r="HC10" s="104">
        <v>1</v>
      </c>
      <c r="HD10" s="104">
        <v>1</v>
      </c>
      <c r="HE10" s="21">
        <v>1</v>
      </c>
      <c r="HF10" s="21">
        <v>0.74909999999999999</v>
      </c>
      <c r="HG10" s="103">
        <v>1</v>
      </c>
      <c r="HI10" s="21">
        <v>0.1187576</v>
      </c>
      <c r="HJ10" s="29">
        <v>509.51100000000002</v>
      </c>
      <c r="HK10" s="21">
        <v>0.26558369999999998</v>
      </c>
      <c r="HM10" s="29">
        <v>14</v>
      </c>
      <c r="HO10" s="21">
        <v>30</v>
      </c>
      <c r="HQ10" s="21">
        <v>9.2919689999999999</v>
      </c>
      <c r="HR10" s="21">
        <v>3.4626990000000002</v>
      </c>
      <c r="HS10" s="40">
        <v>0</v>
      </c>
      <c r="HT10" s="40">
        <v>0</v>
      </c>
      <c r="HU10" s="29">
        <v>6830</v>
      </c>
      <c r="HV10" s="21"/>
      <c r="HW10" s="29"/>
      <c r="HY10" s="29">
        <v>1</v>
      </c>
      <c r="HZ10" s="65" t="s">
        <v>696</v>
      </c>
      <c r="IA10" s="20" t="s">
        <v>697</v>
      </c>
      <c r="IB10" s="29">
        <v>1</v>
      </c>
      <c r="IC10" s="11">
        <v>1</v>
      </c>
      <c r="ID10" s="29">
        <v>0</v>
      </c>
      <c r="IE10" s="29">
        <v>1</v>
      </c>
    </row>
    <row r="11" spans="1:239">
      <c r="A11" s="66" t="s">
        <v>698</v>
      </c>
      <c r="B11" s="22" t="s">
        <v>699</v>
      </c>
      <c r="C11" s="9">
        <v>24</v>
      </c>
      <c r="D11" s="20">
        <v>25</v>
      </c>
      <c r="E11" s="9">
        <v>24</v>
      </c>
      <c r="F11" s="77">
        <v>25</v>
      </c>
      <c r="G11" s="9">
        <v>27</v>
      </c>
      <c r="H11" s="20">
        <v>28</v>
      </c>
      <c r="I11" s="20">
        <v>35</v>
      </c>
      <c r="J11" s="20">
        <f t="shared" si="0"/>
        <v>3</v>
      </c>
      <c r="K11" s="21">
        <v>0.16666666666666666</v>
      </c>
      <c r="L11" s="21">
        <f>ABS((H11-G11)/H11)</f>
        <v>3.5714285714285712E-2</v>
      </c>
      <c r="M11" s="29">
        <v>1</v>
      </c>
      <c r="N11" s="9">
        <v>27</v>
      </c>
      <c r="O11" s="77">
        <v>28</v>
      </c>
      <c r="P11" s="55">
        <v>71.64</v>
      </c>
      <c r="Q11" s="55">
        <v>75.260000000000005</v>
      </c>
      <c r="R11" s="55">
        <v>68.2</v>
      </c>
      <c r="S11" s="20">
        <v>100</v>
      </c>
      <c r="T11" s="29">
        <v>7218.6906071000003</v>
      </c>
      <c r="U11" s="29">
        <v>8880.3639999999996</v>
      </c>
      <c r="V11" s="11">
        <v>7169.1547970000001</v>
      </c>
      <c r="W11" s="11">
        <v>4295</v>
      </c>
      <c r="X11" s="29">
        <v>6435.6095938120661</v>
      </c>
      <c r="Y11" s="29">
        <f t="shared" si="1"/>
        <v>5</v>
      </c>
      <c r="Z11" s="29">
        <v>1</v>
      </c>
      <c r="AA11" s="14">
        <v>1.05</v>
      </c>
      <c r="AB11" s="28">
        <v>16.127236666666665</v>
      </c>
      <c r="AC11" s="38">
        <v>36</v>
      </c>
      <c r="AD11" s="38"/>
      <c r="AF11" s="13"/>
      <c r="AG11" s="13"/>
      <c r="AH11" s="13">
        <v>43.3</v>
      </c>
      <c r="AI11" s="13">
        <v>43.3</v>
      </c>
      <c r="AJ11" s="11">
        <v>1</v>
      </c>
      <c r="AK11" s="13">
        <v>43.3</v>
      </c>
      <c r="AL11" s="13">
        <f>AVERAGE(AF11:AH11)</f>
        <v>43.3</v>
      </c>
      <c r="AM11" s="13">
        <f>AVERAGE(AF11:AH11)</f>
        <v>43.3</v>
      </c>
      <c r="AN11" s="14">
        <v>39.687620000000003</v>
      </c>
      <c r="AO11" s="9"/>
      <c r="AP11" s="57">
        <v>4.8402000000000001E-2</v>
      </c>
      <c r="AQ11" s="20">
        <v>22</v>
      </c>
      <c r="AR11" s="46">
        <v>3.6042033290999996E-2</v>
      </c>
      <c r="AS11" s="28"/>
      <c r="AT11" s="12">
        <v>8.1780000000000008</v>
      </c>
      <c r="AU11" s="12">
        <v>8.0820000000000007</v>
      </c>
      <c r="AV11" s="12">
        <v>8.1319999999999997</v>
      </c>
      <c r="AW11" s="11">
        <v>1</v>
      </c>
      <c r="AX11" s="28">
        <v>95.565759999999997</v>
      </c>
      <c r="AY11" s="28">
        <v>95.897130000000004</v>
      </c>
      <c r="AZ11" s="28">
        <v>95.726039999999998</v>
      </c>
      <c r="BA11" s="11">
        <v>1</v>
      </c>
      <c r="BB11" s="13">
        <v>4.4000000000000004</v>
      </c>
      <c r="BC11" s="13">
        <v>4.3</v>
      </c>
      <c r="BD11" s="13">
        <v>4.0999999999999996</v>
      </c>
      <c r="BE11" s="13"/>
      <c r="BF11" s="13"/>
      <c r="BG11" s="13"/>
      <c r="BH11" s="11">
        <v>873.5</v>
      </c>
      <c r="BI11" s="11">
        <v>873.5</v>
      </c>
      <c r="BJ11" s="14">
        <v>10.55</v>
      </c>
      <c r="BK11" s="14">
        <v>4.2</v>
      </c>
      <c r="BL11" s="11">
        <v>1</v>
      </c>
      <c r="BM11" s="14">
        <v>6.35</v>
      </c>
      <c r="BN11" s="14">
        <v>4.5949999999999998</v>
      </c>
      <c r="BO11" s="17">
        <v>285.5</v>
      </c>
      <c r="BP11" s="11">
        <v>304</v>
      </c>
      <c r="BQ11" s="11">
        <v>56</v>
      </c>
      <c r="BR11" s="18">
        <v>5.4285714285714288</v>
      </c>
      <c r="BS11" s="13"/>
      <c r="BT11" s="13"/>
      <c r="BU11" s="11"/>
      <c r="BV11" s="11">
        <v>92</v>
      </c>
      <c r="BW11" s="11">
        <v>96</v>
      </c>
      <c r="BX11" s="13"/>
      <c r="BY11" s="16">
        <v>96</v>
      </c>
      <c r="BZ11" s="16">
        <f>AVERAGE(BW11:BY11)</f>
        <v>96</v>
      </c>
      <c r="CA11" s="11">
        <v>92</v>
      </c>
      <c r="CB11" s="29">
        <v>95.8</v>
      </c>
      <c r="CC11" s="16">
        <v>95</v>
      </c>
      <c r="CD11" s="29">
        <v>94.266666666666666</v>
      </c>
      <c r="CE11" s="29"/>
      <c r="CF11" s="29"/>
      <c r="CG11" s="29">
        <v>94.266666666666666</v>
      </c>
      <c r="CH11" s="29">
        <v>1</v>
      </c>
      <c r="CI11" s="17"/>
      <c r="CJ11" s="13"/>
      <c r="CK11" s="11">
        <f>AVERAGE(CA11:CJ11)</f>
        <v>78.722222222222214</v>
      </c>
      <c r="CL11" s="29">
        <v>98.822222222222209</v>
      </c>
      <c r="CM11" s="29">
        <v>72.2</v>
      </c>
      <c r="CN11" s="20">
        <v>63</v>
      </c>
      <c r="CO11" s="75">
        <v>86</v>
      </c>
      <c r="CP11" s="75">
        <v>93</v>
      </c>
      <c r="CQ11" s="130">
        <v>99</v>
      </c>
      <c r="CR11" s="75">
        <v>82</v>
      </c>
      <c r="CS11" s="130">
        <v>63</v>
      </c>
      <c r="CT11" s="19">
        <v>92.6</v>
      </c>
      <c r="CU11" s="19">
        <v>87.6</v>
      </c>
      <c r="CV11" s="19">
        <v>88</v>
      </c>
      <c r="CW11" s="19"/>
      <c r="CX11" s="19">
        <v>89.4</v>
      </c>
      <c r="CY11" s="11">
        <v>92</v>
      </c>
      <c r="CZ11" s="11"/>
      <c r="DA11" s="20">
        <v>94</v>
      </c>
      <c r="DB11" s="11"/>
      <c r="DC11" s="11">
        <v>79</v>
      </c>
      <c r="DD11" s="11"/>
      <c r="DE11" s="20">
        <v>82</v>
      </c>
      <c r="DF11" s="11">
        <v>89</v>
      </c>
      <c r="DG11" s="11">
        <f>AVERAGE(DD11:DF11)</f>
        <v>85.5</v>
      </c>
      <c r="DH11" s="29">
        <v>29</v>
      </c>
      <c r="DI11" s="29">
        <v>93</v>
      </c>
      <c r="DJ11" s="19">
        <v>25.3</v>
      </c>
      <c r="DK11" s="19">
        <v>0.6</v>
      </c>
      <c r="DL11" s="21">
        <v>0</v>
      </c>
      <c r="DM11" s="29">
        <v>0</v>
      </c>
      <c r="DN11" s="21">
        <v>2.0857142380305702</v>
      </c>
      <c r="DO11" s="20">
        <v>7</v>
      </c>
      <c r="DP11" s="20">
        <v>0</v>
      </c>
      <c r="DQ11" s="20">
        <v>7</v>
      </c>
      <c r="DR11" s="20">
        <f>DQ11+10</f>
        <v>17</v>
      </c>
      <c r="DS11" s="20">
        <v>251</v>
      </c>
      <c r="DT11" s="20">
        <v>369</v>
      </c>
      <c r="DU11" s="20">
        <v>752</v>
      </c>
      <c r="DV11" s="20">
        <v>87</v>
      </c>
      <c r="DW11" s="21">
        <v>2.8850574712643677</v>
      </c>
      <c r="DX11" s="21">
        <v>4.2413793103448274</v>
      </c>
      <c r="DY11" s="21">
        <f>(DS11-DT11)/DV11</f>
        <v>-1.3563218390804597</v>
      </c>
      <c r="DZ11" s="21">
        <v>8.6436781609195403</v>
      </c>
      <c r="EA11" s="20">
        <v>98</v>
      </c>
      <c r="EB11" s="20">
        <v>148</v>
      </c>
      <c r="EC11" s="20">
        <v>260</v>
      </c>
      <c r="ED11" s="20">
        <v>31</v>
      </c>
      <c r="EE11" s="21">
        <v>3.161290322580645</v>
      </c>
      <c r="EF11" s="21">
        <v>4.774193548387097</v>
      </c>
      <c r="EG11" s="21">
        <f>(EA11-EB11)/ED11</f>
        <v>-1.6129032258064515</v>
      </c>
      <c r="EH11" s="21">
        <v>8.387096774193548</v>
      </c>
      <c r="EI11" s="20">
        <v>80</v>
      </c>
      <c r="EJ11" s="20">
        <v>88</v>
      </c>
      <c r="EK11" s="20">
        <v>202</v>
      </c>
      <c r="EL11" s="20">
        <v>21</v>
      </c>
      <c r="EM11" s="21">
        <v>3.8095238095238093</v>
      </c>
      <c r="EN11" s="21">
        <v>4.1904761904761907</v>
      </c>
      <c r="EO11" s="21">
        <f>(EI11-EJ11)/EL11</f>
        <v>-0.38095238095238093</v>
      </c>
      <c r="EP11" s="21">
        <v>9.6190476190476186</v>
      </c>
      <c r="EQ11" s="20">
        <v>62</v>
      </c>
      <c r="ER11" s="20">
        <v>25</v>
      </c>
      <c r="ES11" s="20">
        <v>147</v>
      </c>
      <c r="ET11" s="20">
        <v>11</v>
      </c>
      <c r="EU11" s="21">
        <v>5.6363636363636367</v>
      </c>
      <c r="EV11" s="21">
        <v>2.2727272727272729</v>
      </c>
      <c r="EW11" s="21">
        <f>(EQ11-ER11)/ET11</f>
        <v>3.3636363636363638</v>
      </c>
      <c r="EX11" s="21">
        <v>13.363636363636363</v>
      </c>
      <c r="EY11" s="20">
        <v>17</v>
      </c>
      <c r="EZ11" s="21">
        <v>2.8332133440562162</v>
      </c>
      <c r="FA11" s="21">
        <v>7.166666666666667</v>
      </c>
      <c r="FB11" s="37">
        <v>3</v>
      </c>
      <c r="FC11" s="20">
        <v>0</v>
      </c>
      <c r="FD11" s="29">
        <v>0</v>
      </c>
      <c r="FE11" s="29">
        <v>0</v>
      </c>
      <c r="FF11" s="21">
        <v>0.80392200000000003</v>
      </c>
      <c r="FG11" s="10">
        <v>0.48208872856453899</v>
      </c>
      <c r="FH11" s="10">
        <v>0.50683537219617303</v>
      </c>
      <c r="FI11" s="10">
        <v>0.26204437002148701</v>
      </c>
      <c r="FJ11" s="10">
        <v>0.66752454892309199</v>
      </c>
      <c r="FK11" s="10">
        <v>0.31894253694853802</v>
      </c>
      <c r="FL11" s="10">
        <v>-0.274547508176613</v>
      </c>
      <c r="FM11" s="21">
        <v>4.28125</v>
      </c>
      <c r="FN11" s="20">
        <v>258</v>
      </c>
      <c r="FO11" s="28">
        <v>25.4</v>
      </c>
      <c r="FP11" s="21">
        <v>0.66665001256873169</v>
      </c>
      <c r="FQ11" s="20">
        <v>102</v>
      </c>
      <c r="FR11" s="20">
        <v>110</v>
      </c>
      <c r="FS11" s="20">
        <v>0.7</v>
      </c>
      <c r="FT11" s="20">
        <v>28</v>
      </c>
      <c r="FU11" s="20">
        <v>27</v>
      </c>
      <c r="FV11" s="28">
        <v>22</v>
      </c>
      <c r="FX11" s="124">
        <v>6</v>
      </c>
      <c r="FY11" s="28">
        <v>22.8</v>
      </c>
      <c r="FZ11" s="123">
        <v>30.7</v>
      </c>
      <c r="GA11" s="129">
        <v>6</v>
      </c>
      <c r="GB11" s="9">
        <v>0</v>
      </c>
      <c r="GC11" s="13">
        <v>0.2</v>
      </c>
      <c r="GD11" s="15">
        <v>0.31</v>
      </c>
      <c r="GE11" s="15">
        <v>0.31</v>
      </c>
      <c r="GF11" s="15">
        <v>0.1769</v>
      </c>
      <c r="GG11" s="15">
        <v>0.41</v>
      </c>
      <c r="GH11" s="9">
        <v>0</v>
      </c>
      <c r="GI11" s="9">
        <v>0</v>
      </c>
      <c r="GJ11" s="11">
        <v>0</v>
      </c>
      <c r="GK11" s="9">
        <v>1</v>
      </c>
      <c r="GL11" s="11">
        <v>0</v>
      </c>
      <c r="GM11" s="29">
        <v>32634392</v>
      </c>
      <c r="GN11" s="21">
        <v>34.664999999999999</v>
      </c>
      <c r="GO11" s="10">
        <v>2.9</v>
      </c>
      <c r="GP11" s="28">
        <v>2.8980000000000001</v>
      </c>
      <c r="GQ11" s="28">
        <v>86.5</v>
      </c>
      <c r="GR11" s="28">
        <v>86.516999999999996</v>
      </c>
      <c r="GS11" s="28">
        <v>88.1</v>
      </c>
      <c r="GT11" s="28">
        <v>12.15120029</v>
      </c>
      <c r="GU11" s="21">
        <v>0</v>
      </c>
      <c r="GV11" s="29">
        <v>0</v>
      </c>
      <c r="GW11" s="21">
        <v>4.5186820000000001</v>
      </c>
      <c r="GX11" s="29">
        <v>5</v>
      </c>
      <c r="GY11" s="29">
        <v>0</v>
      </c>
      <c r="GZ11" s="29">
        <v>0</v>
      </c>
      <c r="HA11" s="21">
        <v>-34.4</v>
      </c>
      <c r="HB11" s="20">
        <v>-35.39</v>
      </c>
      <c r="HC11" s="29">
        <v>0</v>
      </c>
      <c r="HD11" s="29">
        <v>0</v>
      </c>
      <c r="HE11" s="21">
        <v>2.6800000000000001E-2</v>
      </c>
      <c r="HF11" s="29">
        <v>0</v>
      </c>
      <c r="HG11" s="20">
        <v>2</v>
      </c>
      <c r="HH11" s="20">
        <v>30</v>
      </c>
      <c r="HI11" s="21">
        <v>0.1230889</v>
      </c>
      <c r="HJ11" s="20">
        <v>388.41</v>
      </c>
      <c r="HK11" s="21">
        <v>0.188942</v>
      </c>
      <c r="HL11" s="21">
        <v>0.2</v>
      </c>
      <c r="HM11" s="29">
        <v>20</v>
      </c>
      <c r="HN11" s="20">
        <v>271.64</v>
      </c>
      <c r="HO11" s="29">
        <v>30</v>
      </c>
      <c r="HP11" s="20">
        <v>32</v>
      </c>
      <c r="HQ11" s="21">
        <v>19.443529999999999</v>
      </c>
      <c r="HR11" s="21">
        <v>11.715529999999999</v>
      </c>
      <c r="HS11" s="40">
        <v>0</v>
      </c>
      <c r="HT11" s="40">
        <v>0</v>
      </c>
      <c r="HU11" s="29">
        <v>8570</v>
      </c>
      <c r="HV11" s="21"/>
      <c r="HW11" s="29">
        <v>2736690</v>
      </c>
      <c r="HX11" s="20">
        <v>2775401</v>
      </c>
      <c r="HY11" s="29">
        <v>1</v>
      </c>
      <c r="HZ11" s="66" t="s">
        <v>700</v>
      </c>
      <c r="IA11" s="20" t="s">
        <v>701</v>
      </c>
      <c r="IB11" s="29">
        <v>6</v>
      </c>
      <c r="IC11" s="11">
        <v>0</v>
      </c>
      <c r="ID11" s="29">
        <v>0</v>
      </c>
      <c r="IE11" s="29">
        <v>1</v>
      </c>
    </row>
    <row r="12" spans="1:239">
      <c r="A12" s="66" t="s">
        <v>702</v>
      </c>
      <c r="B12" s="22" t="s">
        <v>703</v>
      </c>
      <c r="C12" s="9"/>
      <c r="D12" s="20">
        <v>15</v>
      </c>
      <c r="E12" s="9">
        <v>15</v>
      </c>
      <c r="F12" s="77"/>
      <c r="G12" s="9"/>
      <c r="H12" s="20"/>
      <c r="I12" s="20">
        <v>17</v>
      </c>
      <c r="J12" s="20">
        <f t="shared" si="0"/>
        <v>1</v>
      </c>
      <c r="K12" s="20"/>
      <c r="L12" s="20"/>
      <c r="M12" s="29">
        <v>0</v>
      </c>
      <c r="N12" s="9">
        <v>17</v>
      </c>
      <c r="O12" s="77"/>
      <c r="P12" s="55"/>
      <c r="Q12" s="55"/>
      <c r="R12" s="55"/>
      <c r="T12" s="29"/>
      <c r="U12" s="29">
        <v>14302.69</v>
      </c>
      <c r="V12" s="11"/>
      <c r="W12" s="11">
        <v>10706</v>
      </c>
      <c r="X12" s="29">
        <v>4104.0929035558147</v>
      </c>
      <c r="Y12" s="29">
        <f t="shared" si="1"/>
        <v>3</v>
      </c>
      <c r="Z12" s="29">
        <v>0</v>
      </c>
      <c r="AA12" s="14"/>
      <c r="AB12" s="28">
        <v>192.35886666666667</v>
      </c>
      <c r="AC12" s="38"/>
      <c r="AD12" s="38"/>
      <c r="AF12" s="13"/>
      <c r="AG12" s="13"/>
      <c r="AH12" s="13"/>
      <c r="AI12" s="13"/>
      <c r="AJ12" s="11">
        <v>0</v>
      </c>
      <c r="AK12" s="13">
        <v>38.1</v>
      </c>
      <c r="AL12" s="13"/>
      <c r="AM12" s="13"/>
      <c r="AN12" s="14"/>
      <c r="AO12" s="9"/>
      <c r="AP12" s="57"/>
      <c r="AS12" s="28"/>
      <c r="AT12" s="97">
        <v>4.79</v>
      </c>
      <c r="AU12" s="97">
        <v>5.0880000000000001</v>
      </c>
      <c r="AV12" s="97">
        <v>4.9720000000000004</v>
      </c>
      <c r="AW12" s="11">
        <v>1</v>
      </c>
      <c r="AX12" s="28">
        <v>74.636420000000001</v>
      </c>
      <c r="AY12" s="28">
        <v>86.785970000000006</v>
      </c>
      <c r="AZ12" s="28">
        <v>82.107489999999999</v>
      </c>
      <c r="BA12" s="11">
        <v>1</v>
      </c>
      <c r="BB12" s="13"/>
      <c r="BC12" s="13"/>
      <c r="BD12" s="13"/>
      <c r="BE12" s="13"/>
      <c r="BF12" s="13"/>
      <c r="BG12" s="13"/>
      <c r="BH12" s="11"/>
      <c r="BI12" s="11"/>
      <c r="BJ12" s="14"/>
      <c r="BK12" s="14">
        <v>6</v>
      </c>
      <c r="BL12" s="11">
        <v>0</v>
      </c>
      <c r="BM12" s="14"/>
      <c r="BN12" s="14"/>
      <c r="BO12" s="17"/>
      <c r="BP12" s="11"/>
      <c r="BQ12" s="11"/>
      <c r="BR12" s="18"/>
      <c r="BS12" s="13"/>
      <c r="BT12" s="13"/>
      <c r="BU12" s="11"/>
      <c r="BV12" s="11"/>
      <c r="BW12" s="11"/>
      <c r="BX12" s="13"/>
      <c r="BY12" s="16"/>
      <c r="BZ12" s="16"/>
      <c r="CA12" s="11">
        <v>99</v>
      </c>
      <c r="CB12" s="29">
        <v>95.8</v>
      </c>
      <c r="CC12" s="16"/>
      <c r="CD12" s="29">
        <v>97.4</v>
      </c>
      <c r="CE12" s="29"/>
      <c r="CF12" s="29"/>
      <c r="CG12" s="29">
        <v>97.4</v>
      </c>
      <c r="CH12" s="29">
        <v>1</v>
      </c>
      <c r="CI12" s="17"/>
      <c r="CJ12" s="13"/>
      <c r="CK12" s="11"/>
      <c r="CL12" s="131">
        <v>97</v>
      </c>
      <c r="CM12" s="29">
        <v>92.333333333333329</v>
      </c>
      <c r="CN12" s="20">
        <v>82</v>
      </c>
      <c r="CO12" s="75"/>
      <c r="CP12" s="75"/>
      <c r="CQ12" s="130">
        <v>85</v>
      </c>
      <c r="CR12" s="75">
        <v>88</v>
      </c>
      <c r="CS12" s="130">
        <v>83</v>
      </c>
      <c r="CT12" s="19"/>
      <c r="CU12" s="19"/>
      <c r="CV12" s="19"/>
      <c r="CW12" s="19"/>
      <c r="CX12" s="19"/>
      <c r="CY12" s="11"/>
      <c r="CZ12" s="11"/>
      <c r="DA12" s="20">
        <v>100</v>
      </c>
      <c r="DB12" s="11">
        <v>100</v>
      </c>
      <c r="DC12" s="11"/>
      <c r="DD12" s="11"/>
      <c r="DE12" s="20">
        <v>100</v>
      </c>
      <c r="DF12" s="11">
        <v>100</v>
      </c>
      <c r="DG12" s="20">
        <v>75</v>
      </c>
      <c r="DH12" s="20">
        <v>192</v>
      </c>
      <c r="DI12" s="29"/>
      <c r="DJ12" s="19"/>
      <c r="DK12" s="19"/>
      <c r="DL12" s="21"/>
      <c r="DM12" s="29"/>
      <c r="DN12" s="21"/>
      <c r="DO12" s="20">
        <v>0</v>
      </c>
      <c r="DP12" s="20">
        <v>10</v>
      </c>
      <c r="DQ12" s="20">
        <v>-10</v>
      </c>
      <c r="DR12" s="20">
        <v>0</v>
      </c>
      <c r="DS12" s="20">
        <v>0</v>
      </c>
      <c r="DT12" s="20">
        <v>194</v>
      </c>
      <c r="DU12" s="20">
        <v>6</v>
      </c>
      <c r="DV12" s="20">
        <v>20</v>
      </c>
      <c r="DW12" s="21">
        <v>0</v>
      </c>
      <c r="DX12" s="21">
        <v>9.6999999999999993</v>
      </c>
      <c r="DY12" s="94">
        <v>-9.6999999999999993</v>
      </c>
      <c r="DZ12" s="94">
        <v>0.3</v>
      </c>
      <c r="EA12" s="20">
        <v>0</v>
      </c>
      <c r="EB12" s="20">
        <v>194</v>
      </c>
      <c r="EC12" s="20">
        <v>6</v>
      </c>
      <c r="ED12" s="20">
        <v>20</v>
      </c>
      <c r="EE12" s="21">
        <v>0</v>
      </c>
      <c r="EF12" s="21">
        <v>9.6999999999999993</v>
      </c>
      <c r="EG12" s="94">
        <v>-9.6999999999999993</v>
      </c>
      <c r="EH12" s="94">
        <v>0.3</v>
      </c>
      <c r="EI12" s="20">
        <v>0</v>
      </c>
      <c r="EJ12" s="20">
        <v>194</v>
      </c>
      <c r="EK12" s="20">
        <v>6</v>
      </c>
      <c r="EL12" s="20">
        <v>20</v>
      </c>
      <c r="EM12" s="21">
        <v>0</v>
      </c>
      <c r="EN12" s="21">
        <v>9.6999999999999993</v>
      </c>
      <c r="EO12" s="94">
        <v>-9.6999999999999993</v>
      </c>
      <c r="EP12" s="94">
        <v>0.3</v>
      </c>
      <c r="EQ12" s="20">
        <v>0</v>
      </c>
      <c r="ER12" s="20">
        <v>110</v>
      </c>
      <c r="ES12" s="20">
        <v>0</v>
      </c>
      <c r="ET12" s="20">
        <v>11</v>
      </c>
      <c r="EU12" s="21">
        <v>0</v>
      </c>
      <c r="EV12" s="21">
        <v>10</v>
      </c>
      <c r="EW12" s="94">
        <v>-10</v>
      </c>
      <c r="EX12" s="94">
        <v>0</v>
      </c>
      <c r="EY12" s="20">
        <v>0</v>
      </c>
      <c r="EZ12" s="21"/>
      <c r="FA12" s="21"/>
      <c r="FB12" s="37"/>
      <c r="FC12" s="20">
        <v>0</v>
      </c>
      <c r="FE12" s="29"/>
      <c r="FF12" s="21">
        <v>0.44390243902439025</v>
      </c>
      <c r="FG12" s="21">
        <v>-1.0370635684437399</v>
      </c>
      <c r="FH12" s="21">
        <v>-7.6897794470733097E-2</v>
      </c>
      <c r="FI12" s="21">
        <v>0.23549965626067701</v>
      </c>
      <c r="FJ12" s="21">
        <v>0.75189178411657798</v>
      </c>
      <c r="FK12" s="21">
        <v>0.66452576903601701</v>
      </c>
      <c r="FL12" s="21">
        <v>-0.21498583790871001</v>
      </c>
      <c r="FM12" s="21"/>
      <c r="FN12" s="20"/>
      <c r="FP12" s="21"/>
      <c r="FV12" s="28"/>
      <c r="FX12" s="124"/>
      <c r="FZ12" s="123">
        <v>0</v>
      </c>
      <c r="GA12" s="129">
        <v>0</v>
      </c>
      <c r="GB12" s="9">
        <v>1</v>
      </c>
      <c r="GC12" s="13">
        <v>95</v>
      </c>
      <c r="GD12" s="15"/>
      <c r="GE12" s="15"/>
      <c r="GF12" s="15">
        <v>0</v>
      </c>
      <c r="GG12" s="15">
        <v>0.38</v>
      </c>
      <c r="GH12" s="9">
        <v>0</v>
      </c>
      <c r="GI12" s="9">
        <v>0</v>
      </c>
      <c r="GJ12" s="9">
        <v>0</v>
      </c>
      <c r="GK12" s="9">
        <v>0</v>
      </c>
      <c r="GL12" s="9">
        <v>1</v>
      </c>
      <c r="GM12" s="29">
        <v>500476</v>
      </c>
      <c r="GN12" s="21"/>
      <c r="GO12" s="10"/>
      <c r="GP12" s="28">
        <v>3.7559999999999998</v>
      </c>
      <c r="GQ12" s="28"/>
      <c r="GR12" s="28">
        <v>87.578000000000003</v>
      </c>
      <c r="GS12" s="28"/>
      <c r="GT12" s="28"/>
      <c r="GU12" s="21"/>
      <c r="GV12" s="29">
        <v>1</v>
      </c>
      <c r="GW12" s="21"/>
      <c r="GX12" s="29">
        <v>77</v>
      </c>
      <c r="GY12" s="29">
        <v>1</v>
      </c>
      <c r="GZ12" s="29">
        <v>1</v>
      </c>
      <c r="HA12" s="21">
        <v>26.1</v>
      </c>
      <c r="HB12" s="28"/>
      <c r="HC12" s="104"/>
      <c r="HD12" s="104"/>
      <c r="HE12" s="21"/>
      <c r="HF12" s="21"/>
      <c r="HG12" s="103"/>
      <c r="HI12" s="21">
        <v>1</v>
      </c>
      <c r="HJ12" s="29"/>
      <c r="HK12" s="21"/>
      <c r="HM12" s="29">
        <v>100</v>
      </c>
      <c r="HO12" s="21"/>
      <c r="HQ12" s="21"/>
      <c r="HR12" s="21"/>
      <c r="HS12" s="40"/>
      <c r="HT12" s="40"/>
      <c r="HU12" s="29">
        <v>5240</v>
      </c>
      <c r="HV12" s="21"/>
      <c r="HW12" s="29"/>
      <c r="HY12" s="29"/>
      <c r="HZ12" s="66" t="s">
        <v>704</v>
      </c>
      <c r="IA12" s="20" t="s">
        <v>705</v>
      </c>
      <c r="IB12" s="29">
        <v>2</v>
      </c>
      <c r="IC12" s="11">
        <v>1</v>
      </c>
      <c r="ID12" s="29">
        <v>0</v>
      </c>
      <c r="IE12" s="29">
        <v>1</v>
      </c>
    </row>
    <row r="13" spans="1:239">
      <c r="A13" s="65" t="s">
        <v>706</v>
      </c>
      <c r="B13" s="8" t="s">
        <v>707</v>
      </c>
      <c r="C13" s="9">
        <v>95</v>
      </c>
      <c r="D13" s="20">
        <v>96</v>
      </c>
      <c r="E13" s="9">
        <v>95</v>
      </c>
      <c r="F13" s="77">
        <v>111</v>
      </c>
      <c r="G13" s="9">
        <v>136</v>
      </c>
      <c r="H13" s="20">
        <v>144</v>
      </c>
      <c r="I13" s="20">
        <v>180</v>
      </c>
      <c r="J13" s="20">
        <f t="shared" si="0"/>
        <v>3</v>
      </c>
      <c r="K13" s="21">
        <v>0.17391304347826086</v>
      </c>
      <c r="L13" s="21">
        <f>ABS((H13-G13)/H13)</f>
        <v>5.5555555555555552E-2</v>
      </c>
      <c r="M13" s="29">
        <v>1</v>
      </c>
      <c r="N13" s="9">
        <v>136</v>
      </c>
      <c r="O13" s="77">
        <v>167</v>
      </c>
      <c r="P13" s="55">
        <v>54.68</v>
      </c>
      <c r="Q13" s="55">
        <v>54.76</v>
      </c>
      <c r="R13" s="55">
        <v>54.6</v>
      </c>
      <c r="S13" s="20">
        <v>850</v>
      </c>
      <c r="T13" s="29">
        <v>1278.1273533000001</v>
      </c>
      <c r="U13" s="29">
        <v>1173.1569999999999</v>
      </c>
      <c r="V13" s="11">
        <v>1361.611202</v>
      </c>
      <c r="W13" s="11">
        <v>872</v>
      </c>
      <c r="X13" s="29">
        <v>639.87220026907937</v>
      </c>
      <c r="Y13" s="29">
        <f t="shared" si="1"/>
        <v>5</v>
      </c>
      <c r="Z13" s="29">
        <v>1</v>
      </c>
      <c r="AA13" s="14">
        <v>1.46</v>
      </c>
      <c r="AB13" s="28">
        <v>19.184263333333334</v>
      </c>
      <c r="AC13" s="38">
        <v>88</v>
      </c>
      <c r="AD13" s="38">
        <v>77.8</v>
      </c>
      <c r="AE13" s="38"/>
      <c r="AF13" s="13">
        <v>35.450000000000003</v>
      </c>
      <c r="AG13" s="28">
        <v>31.79</v>
      </c>
      <c r="AH13" s="13">
        <v>33.6</v>
      </c>
      <c r="AI13" s="13">
        <v>33.613333333333337</v>
      </c>
      <c r="AJ13" s="11">
        <v>1</v>
      </c>
      <c r="AK13" s="13">
        <v>33.613333333333337</v>
      </c>
      <c r="AL13" s="13">
        <f>AVERAGE(AF13:AH13)</f>
        <v>33.613333333333337</v>
      </c>
      <c r="AM13" s="13">
        <f>AVERAGE(AF13:AH13)</f>
        <v>33.613333333333337</v>
      </c>
      <c r="AN13" s="14">
        <v>35.450000000000003</v>
      </c>
      <c r="AO13" s="9">
        <v>1</v>
      </c>
      <c r="AP13" s="57">
        <v>2.8631E-2</v>
      </c>
      <c r="AQ13" s="20">
        <v>68</v>
      </c>
      <c r="AR13" s="46">
        <v>0.51431020662200011</v>
      </c>
      <c r="AS13" s="28">
        <v>71</v>
      </c>
      <c r="AT13" s="12">
        <v>1.393</v>
      </c>
      <c r="AU13" s="12">
        <v>2.9660000000000002</v>
      </c>
      <c r="AV13" s="12">
        <v>2.2010000000000001</v>
      </c>
      <c r="AW13" s="11">
        <v>1</v>
      </c>
      <c r="AX13" s="28">
        <v>23.661339999999999</v>
      </c>
      <c r="AY13" s="28">
        <v>44.299729999999997</v>
      </c>
      <c r="AZ13" s="28">
        <v>34.223190000000002</v>
      </c>
      <c r="BA13" s="11">
        <v>1</v>
      </c>
      <c r="BB13" s="13">
        <v>76.900000000000006</v>
      </c>
      <c r="BC13" s="13">
        <v>65</v>
      </c>
      <c r="BD13" s="13">
        <v>53.8</v>
      </c>
      <c r="BE13" s="13">
        <v>1</v>
      </c>
      <c r="BF13" s="13">
        <v>65</v>
      </c>
      <c r="BG13" s="13">
        <v>0.65</v>
      </c>
      <c r="BH13" s="11">
        <v>28.5</v>
      </c>
      <c r="BI13" s="11">
        <v>28.5</v>
      </c>
      <c r="BJ13" s="14">
        <v>2.75</v>
      </c>
      <c r="BK13" s="14">
        <v>0.75</v>
      </c>
      <c r="BL13" s="11">
        <v>1</v>
      </c>
      <c r="BM13" s="14">
        <v>2</v>
      </c>
      <c r="BN13" s="14">
        <v>0.30499999999999999</v>
      </c>
      <c r="BO13" s="17">
        <v>18.5</v>
      </c>
      <c r="BP13" s="11">
        <v>8</v>
      </c>
      <c r="BQ13" s="11">
        <v>5</v>
      </c>
      <c r="BR13" s="18">
        <v>1.6</v>
      </c>
      <c r="BS13" s="13">
        <v>74</v>
      </c>
      <c r="BT13" s="13"/>
      <c r="BU13" s="11">
        <v>74</v>
      </c>
      <c r="BV13" s="11"/>
      <c r="BW13" s="11"/>
      <c r="BX13" s="13">
        <v>6.55</v>
      </c>
      <c r="BY13" s="13"/>
      <c r="BZ13" s="16">
        <f>AVERAGE(BW13:BY13)</f>
        <v>6.55</v>
      </c>
      <c r="CA13" s="11">
        <v>7</v>
      </c>
      <c r="CB13" s="29">
        <v>9.5</v>
      </c>
      <c r="CC13" s="13"/>
      <c r="CD13" s="29">
        <v>8.25</v>
      </c>
      <c r="CE13" s="29"/>
      <c r="CF13" s="29"/>
      <c r="CG13" s="29">
        <v>8.25</v>
      </c>
      <c r="CH13" s="29">
        <v>1</v>
      </c>
      <c r="CI13" s="17">
        <v>7</v>
      </c>
      <c r="CJ13" s="13">
        <v>47.3</v>
      </c>
      <c r="CK13" s="11">
        <f>AVERAGE(CA13:CJ13)</f>
        <v>12.614285714285714</v>
      </c>
      <c r="CL13" s="131">
        <v>44</v>
      </c>
      <c r="CM13" s="29">
        <v>64.333333333333329</v>
      </c>
      <c r="CN13" s="20">
        <v>13</v>
      </c>
      <c r="CO13" s="75">
        <v>69</v>
      </c>
      <c r="CP13" s="75">
        <v>65</v>
      </c>
      <c r="CQ13" s="130">
        <v>54</v>
      </c>
      <c r="CR13" s="75">
        <v>93</v>
      </c>
      <c r="CS13" s="130">
        <v>99</v>
      </c>
      <c r="CT13" s="19">
        <v>77.8</v>
      </c>
      <c r="CU13" s="19">
        <v>63.2</v>
      </c>
      <c r="CV13" s="19">
        <v>64.599999999999994</v>
      </c>
      <c r="CW13" s="19">
        <v>50.6</v>
      </c>
      <c r="CX13" s="19">
        <v>68.533333333333331</v>
      </c>
      <c r="CY13" s="11">
        <v>66</v>
      </c>
      <c r="CZ13" s="11">
        <v>91</v>
      </c>
      <c r="DA13" s="20">
        <v>71</v>
      </c>
      <c r="DB13" s="11">
        <v>78</v>
      </c>
      <c r="DC13" s="11">
        <f>AVERAGE(CZ13:DB13)</f>
        <v>80</v>
      </c>
      <c r="DD13" s="11">
        <v>97</v>
      </c>
      <c r="DE13" s="20">
        <v>23</v>
      </c>
      <c r="DF13" s="11">
        <v>12</v>
      </c>
      <c r="DG13" s="11">
        <f>AVERAGE(DD13:DF13)</f>
        <v>44</v>
      </c>
      <c r="DH13" s="29">
        <v>7</v>
      </c>
      <c r="DI13" s="29">
        <v>2</v>
      </c>
      <c r="DJ13" s="19">
        <v>86.62</v>
      </c>
      <c r="DK13" s="19">
        <v>1.63</v>
      </c>
      <c r="DL13" s="21">
        <v>0</v>
      </c>
      <c r="DM13" s="29">
        <v>0</v>
      </c>
      <c r="DN13" s="21">
        <v>1.2714285509926915</v>
      </c>
      <c r="DO13" s="20">
        <v>0</v>
      </c>
      <c r="DP13" s="20">
        <v>5</v>
      </c>
      <c r="DQ13" s="20">
        <v>-5</v>
      </c>
      <c r="DR13" s="20">
        <f>DQ13+10</f>
        <v>5</v>
      </c>
      <c r="DS13" s="20">
        <v>18</v>
      </c>
      <c r="DT13" s="20">
        <v>94</v>
      </c>
      <c r="DU13" s="20">
        <v>114</v>
      </c>
      <c r="DV13" s="20">
        <v>19</v>
      </c>
      <c r="DW13" s="21">
        <v>0.94736842105263153</v>
      </c>
      <c r="DX13" s="21">
        <v>4.9473684210526319</v>
      </c>
      <c r="DY13" s="21">
        <f>(DS13-DT13)/DV13</f>
        <v>-4</v>
      </c>
      <c r="DZ13" s="21">
        <v>6</v>
      </c>
      <c r="EA13" s="20">
        <v>18</v>
      </c>
      <c r="EB13" s="20">
        <v>94</v>
      </c>
      <c r="EC13" s="20">
        <v>114</v>
      </c>
      <c r="ED13" s="20">
        <v>19</v>
      </c>
      <c r="EE13" s="21">
        <v>0.94736842105263153</v>
      </c>
      <c r="EF13" s="21">
        <v>4.9473684210526319</v>
      </c>
      <c r="EG13" s="21">
        <f>(EA13-EB13)/ED13</f>
        <v>-4</v>
      </c>
      <c r="EH13" s="21">
        <v>6</v>
      </c>
      <c r="EI13" s="20">
        <v>18</v>
      </c>
      <c r="EJ13" s="20">
        <v>94</v>
      </c>
      <c r="EK13" s="20">
        <v>114</v>
      </c>
      <c r="EL13" s="20">
        <v>19</v>
      </c>
      <c r="EM13" s="21">
        <v>0.94736842105263153</v>
      </c>
      <c r="EN13" s="21">
        <v>4.9473684210526319</v>
      </c>
      <c r="EO13" s="21">
        <f>(EI13-EJ13)/EL13</f>
        <v>-4</v>
      </c>
      <c r="EP13" s="21">
        <v>6</v>
      </c>
      <c r="EQ13" s="20">
        <v>0</v>
      </c>
      <c r="ER13" s="20">
        <v>61</v>
      </c>
      <c r="ES13" s="20">
        <v>49</v>
      </c>
      <c r="ET13" s="20">
        <v>11</v>
      </c>
      <c r="EU13" s="21">
        <v>0</v>
      </c>
      <c r="EV13" s="21">
        <v>5.5454545454545459</v>
      </c>
      <c r="EW13" s="21">
        <f>(EQ13-ER13)/ET13</f>
        <v>-5.5454545454545459</v>
      </c>
      <c r="EX13" s="21">
        <v>4.4545454545454541</v>
      </c>
      <c r="EY13" s="20">
        <v>2</v>
      </c>
      <c r="EZ13" s="21">
        <v>0.69314718055994529</v>
      </c>
      <c r="FA13" s="21">
        <v>8.8333333333333339</v>
      </c>
      <c r="FB13" s="37">
        <v>8</v>
      </c>
      <c r="FC13" s="20">
        <v>0</v>
      </c>
      <c r="FD13" s="29">
        <v>0</v>
      </c>
      <c r="FE13" s="29">
        <v>2</v>
      </c>
      <c r="FF13" s="21">
        <v>4.4117999999999997E-2</v>
      </c>
      <c r="FG13" s="10">
        <v>-1.49327055073721E-2</v>
      </c>
      <c r="FH13" s="10">
        <v>-0.39823441227794398</v>
      </c>
      <c r="FI13" s="10">
        <v>-0.56460822499449304</v>
      </c>
      <c r="FJ13" s="10">
        <v>-0.155236651216898</v>
      </c>
      <c r="FK13" s="10">
        <v>-0.92944369417260098</v>
      </c>
      <c r="FL13" s="10">
        <v>-0.28910946643269197</v>
      </c>
      <c r="FM13" s="21">
        <v>2.7395800000000001</v>
      </c>
      <c r="FN13" s="20">
        <v>162</v>
      </c>
      <c r="FO13" s="28">
        <v>4.3</v>
      </c>
      <c r="FP13" s="21">
        <v>-0.88184852245903966</v>
      </c>
      <c r="FQ13" s="20">
        <v>94</v>
      </c>
      <c r="FR13" s="20">
        <v>99</v>
      </c>
      <c r="FS13" s="20">
        <v>3.4</v>
      </c>
      <c r="FT13" s="20">
        <v>42</v>
      </c>
      <c r="FU13" s="20">
        <v>7</v>
      </c>
      <c r="FV13" s="20">
        <v>23.1</v>
      </c>
      <c r="FW13" s="20">
        <v>0.27300000000000002</v>
      </c>
      <c r="FX13" s="124">
        <v>10</v>
      </c>
      <c r="FY13" s="28">
        <v>9.1</v>
      </c>
      <c r="FZ13" s="123">
        <v>2</v>
      </c>
      <c r="GA13" s="129">
        <v>10</v>
      </c>
      <c r="GB13" s="9">
        <v>0</v>
      </c>
      <c r="GC13" s="13">
        <v>85.9</v>
      </c>
      <c r="GD13" s="15">
        <v>0.41983110000000001</v>
      </c>
      <c r="GE13" s="15"/>
      <c r="GF13" s="15">
        <v>0</v>
      </c>
      <c r="GG13" s="15">
        <v>7.0000000000000007E-2</v>
      </c>
      <c r="GH13" s="9">
        <v>0</v>
      </c>
      <c r="GI13" s="11">
        <v>1</v>
      </c>
      <c r="GJ13" s="11">
        <v>0</v>
      </c>
      <c r="GK13" s="11">
        <v>0</v>
      </c>
      <c r="GL13" s="11">
        <v>0</v>
      </c>
      <c r="GM13" s="29">
        <v>109896945</v>
      </c>
      <c r="GN13" s="21">
        <v>119.768</v>
      </c>
      <c r="GO13" s="10">
        <v>4.12</v>
      </c>
      <c r="GP13" s="28">
        <v>4.12</v>
      </c>
      <c r="GQ13" s="28">
        <v>15.7</v>
      </c>
      <c r="GR13" s="28">
        <v>19.768999999999998</v>
      </c>
      <c r="GS13" s="28">
        <v>18.3</v>
      </c>
      <c r="GT13" s="28">
        <v>65.242698669999996</v>
      </c>
      <c r="GU13" s="21">
        <v>0.158</v>
      </c>
      <c r="GV13" s="29">
        <v>0</v>
      </c>
      <c r="GW13" s="21">
        <v>2.4418709999999999</v>
      </c>
      <c r="GX13" s="29">
        <v>1</v>
      </c>
      <c r="GY13" s="29">
        <v>0</v>
      </c>
      <c r="GZ13" s="29">
        <v>0</v>
      </c>
      <c r="HA13" s="21">
        <v>23.42</v>
      </c>
      <c r="HB13" s="20">
        <v>23.81</v>
      </c>
      <c r="HC13" s="29">
        <v>0</v>
      </c>
      <c r="HD13" s="29">
        <v>0</v>
      </c>
      <c r="HE13" s="21">
        <v>0.40350000000000003</v>
      </c>
      <c r="HF13" s="29">
        <v>5.3039999999999994</v>
      </c>
      <c r="HG13" s="20">
        <v>34</v>
      </c>
      <c r="HH13" s="20">
        <v>100</v>
      </c>
      <c r="HI13" s="21">
        <v>0.40159820000000002</v>
      </c>
      <c r="HJ13" s="20">
        <v>151.96</v>
      </c>
      <c r="HK13" s="21">
        <v>0.37020429999999999</v>
      </c>
      <c r="HL13" s="21">
        <v>0.38</v>
      </c>
      <c r="HM13" s="29">
        <v>96</v>
      </c>
      <c r="HN13" s="20">
        <v>41.12</v>
      </c>
      <c r="HO13" s="29">
        <v>98</v>
      </c>
      <c r="HP13" s="20">
        <v>98</v>
      </c>
      <c r="HQ13" s="21">
        <v>848.16369999999995</v>
      </c>
      <c r="HR13" s="21">
        <v>968.3596</v>
      </c>
      <c r="HS13" s="40">
        <v>0</v>
      </c>
      <c r="HT13" s="40">
        <v>0</v>
      </c>
      <c r="HU13" s="29">
        <v>4900</v>
      </c>
      <c r="HV13" s="21">
        <v>1.1101700000000001</v>
      </c>
      <c r="HW13" s="29">
        <v>130170</v>
      </c>
      <c r="HX13" s="20">
        <v>135886.91</v>
      </c>
      <c r="HY13" s="29">
        <v>0</v>
      </c>
      <c r="HZ13" s="65" t="s">
        <v>708</v>
      </c>
      <c r="IA13" s="20" t="s">
        <v>709</v>
      </c>
      <c r="IB13" s="29">
        <v>6</v>
      </c>
      <c r="IC13" s="11">
        <v>0</v>
      </c>
      <c r="ID13" s="29">
        <v>1</v>
      </c>
      <c r="IE13" s="29">
        <v>1</v>
      </c>
    </row>
    <row r="14" spans="1:239">
      <c r="A14" s="65" t="s">
        <v>710</v>
      </c>
      <c r="B14" s="8" t="s">
        <v>711</v>
      </c>
      <c r="C14" s="9">
        <v>111</v>
      </c>
      <c r="D14" s="20">
        <v>111</v>
      </c>
      <c r="E14" s="9">
        <v>111</v>
      </c>
      <c r="F14" s="77">
        <v>119</v>
      </c>
      <c r="G14" s="9">
        <v>185</v>
      </c>
      <c r="H14" s="20">
        <v>185</v>
      </c>
      <c r="I14" s="20">
        <v>147</v>
      </c>
      <c r="J14" s="20">
        <f t="shared" si="0"/>
        <v>3</v>
      </c>
      <c r="K14" s="21">
        <v>0.14700193423597679</v>
      </c>
      <c r="L14" s="21">
        <f>ABS((H14-G14)/H14)</f>
        <v>0</v>
      </c>
      <c r="M14" s="29">
        <v>1</v>
      </c>
      <c r="N14" s="9">
        <v>185</v>
      </c>
      <c r="O14" s="77">
        <v>199</v>
      </c>
      <c r="P14" s="55">
        <v>51.87</v>
      </c>
      <c r="Q14" s="55">
        <v>53.82</v>
      </c>
      <c r="R14" s="55">
        <v>50.02</v>
      </c>
      <c r="S14" s="20">
        <v>990</v>
      </c>
      <c r="T14" s="29">
        <v>1000.0048397</v>
      </c>
      <c r="U14" s="29">
        <v>817.70510000000002</v>
      </c>
      <c r="V14" s="11">
        <v>1108.9994409999999</v>
      </c>
      <c r="W14" s="11">
        <v>1043</v>
      </c>
      <c r="X14" s="29">
        <v>1146.9451939521434</v>
      </c>
      <c r="Y14" s="29">
        <f t="shared" si="1"/>
        <v>5</v>
      </c>
      <c r="Z14" s="29">
        <v>1</v>
      </c>
      <c r="AA14" s="14">
        <v>0.84</v>
      </c>
      <c r="AB14" s="28">
        <v>40.855910000000002</v>
      </c>
      <c r="AC14" s="38">
        <v>80</v>
      </c>
      <c r="AD14" s="38"/>
      <c r="AE14" s="38"/>
      <c r="AF14" s="13"/>
      <c r="AG14" s="13"/>
      <c r="AH14" s="13"/>
      <c r="AI14" s="13"/>
      <c r="AJ14" s="11">
        <v>0</v>
      </c>
      <c r="AK14" s="13">
        <v>47.2</v>
      </c>
      <c r="AL14" s="13"/>
      <c r="AM14" s="13">
        <v>46</v>
      </c>
      <c r="AN14" s="14">
        <v>39.687620000000003</v>
      </c>
      <c r="AO14" s="9"/>
      <c r="AP14" s="57">
        <v>7.4385999999999994E-2</v>
      </c>
      <c r="AQ14" s="20">
        <v>52</v>
      </c>
      <c r="AR14" s="46">
        <v>0.38616295088800001</v>
      </c>
      <c r="AS14" s="28">
        <v>35</v>
      </c>
      <c r="AT14" s="12">
        <v>1.0449999999999999</v>
      </c>
      <c r="AU14" s="12">
        <v>2.1360000000000001</v>
      </c>
      <c r="AV14" s="12">
        <v>2.8889999999999998</v>
      </c>
      <c r="AW14" s="11">
        <v>1</v>
      </c>
      <c r="AX14" s="28">
        <v>15.486409999999999</v>
      </c>
      <c r="AY14" s="28">
        <v>38.071199999999997</v>
      </c>
      <c r="AZ14" s="28">
        <v>26.445709999999998</v>
      </c>
      <c r="BA14" s="11">
        <v>1</v>
      </c>
      <c r="BB14" s="13">
        <v>84</v>
      </c>
      <c r="BC14" s="13">
        <v>71.900000000000006</v>
      </c>
      <c r="BD14" s="13">
        <v>59.1</v>
      </c>
      <c r="BE14" s="13">
        <v>2.8</v>
      </c>
      <c r="BF14" s="13">
        <v>1.3</v>
      </c>
      <c r="BG14" s="13">
        <v>0.36399999999999999</v>
      </c>
      <c r="BH14" s="11">
        <v>20.5</v>
      </c>
      <c r="BI14" s="11">
        <v>20.5</v>
      </c>
      <c r="BJ14" s="14">
        <v>2.8</v>
      </c>
      <c r="BK14" s="14">
        <v>1.6</v>
      </c>
      <c r="BL14" s="11">
        <v>1</v>
      </c>
      <c r="BM14" s="14">
        <v>1.2</v>
      </c>
      <c r="BN14" s="14">
        <v>0.44750000000000001</v>
      </c>
      <c r="BO14" s="17">
        <v>5.5</v>
      </c>
      <c r="BP14" s="11">
        <v>7</v>
      </c>
      <c r="BQ14" s="11">
        <v>31</v>
      </c>
      <c r="BR14" s="18">
        <v>0.22580645161290322</v>
      </c>
      <c r="BS14" s="13">
        <v>50</v>
      </c>
      <c r="BT14" s="13">
        <v>100</v>
      </c>
      <c r="BU14" s="11">
        <v>50</v>
      </c>
      <c r="BV14" s="11"/>
      <c r="BW14" s="11">
        <v>69</v>
      </c>
      <c r="BX14" s="13">
        <v>60.5</v>
      </c>
      <c r="BY14" s="13"/>
      <c r="BZ14" s="16">
        <f>AVERAGE(BW14:BY14)</f>
        <v>64.75</v>
      </c>
      <c r="CA14" s="11">
        <v>51</v>
      </c>
      <c r="CB14" s="29"/>
      <c r="CC14" s="13"/>
      <c r="CD14" s="29">
        <v>51</v>
      </c>
      <c r="CE14" s="29"/>
      <c r="CF14" s="29"/>
      <c r="CG14" s="29">
        <v>51</v>
      </c>
      <c r="CH14" s="29">
        <v>1</v>
      </c>
      <c r="CI14" s="17">
        <v>38</v>
      </c>
      <c r="CJ14" s="13">
        <v>72</v>
      </c>
      <c r="CK14" s="11">
        <f>AVERAGE(CA14:CJ14)</f>
        <v>44</v>
      </c>
      <c r="CL14" s="29">
        <v>43.65</v>
      </c>
      <c r="CM14" s="29">
        <v>34.25</v>
      </c>
      <c r="CN14" s="20">
        <v>30</v>
      </c>
      <c r="CO14" s="75">
        <v>74</v>
      </c>
      <c r="CP14" s="75">
        <v>79</v>
      </c>
      <c r="CQ14" s="130">
        <v>77</v>
      </c>
      <c r="CR14" s="75">
        <v>38</v>
      </c>
      <c r="CS14" s="130">
        <v>51</v>
      </c>
      <c r="CT14" s="19">
        <v>75.400000000000006</v>
      </c>
      <c r="CU14" s="19">
        <v>60.6</v>
      </c>
      <c r="CV14" s="19">
        <v>56.6</v>
      </c>
      <c r="CW14" s="19">
        <v>37.6</v>
      </c>
      <c r="CX14" s="19">
        <v>64.2</v>
      </c>
      <c r="CY14" s="11">
        <v>74</v>
      </c>
      <c r="CZ14" s="11"/>
      <c r="DA14" s="20">
        <v>60</v>
      </c>
      <c r="DB14" s="11">
        <v>50</v>
      </c>
      <c r="DC14" s="11">
        <f>AVERAGE(CZ14:DB14)</f>
        <v>55</v>
      </c>
      <c r="DD14" s="11">
        <v>20</v>
      </c>
      <c r="DE14" s="20">
        <v>11</v>
      </c>
      <c r="DF14" s="11">
        <v>41</v>
      </c>
      <c r="DG14" s="11">
        <f>AVERAGE(DD14:DF14)</f>
        <v>24</v>
      </c>
      <c r="DH14" s="29">
        <v>20</v>
      </c>
      <c r="DI14" s="29">
        <v>3</v>
      </c>
      <c r="DJ14" s="19">
        <v>34.15</v>
      </c>
      <c r="DK14" s="19">
        <v>1</v>
      </c>
      <c r="DL14" s="21">
        <v>3.8461500000000003E-2</v>
      </c>
      <c r="DM14" s="29">
        <v>0</v>
      </c>
      <c r="DN14" s="21">
        <v>1.900000023841858</v>
      </c>
      <c r="DO14" s="20">
        <v>3</v>
      </c>
      <c r="DP14" s="20">
        <v>4</v>
      </c>
      <c r="DQ14" s="20">
        <v>0</v>
      </c>
      <c r="DR14" s="20">
        <v>10</v>
      </c>
      <c r="DS14" s="20">
        <v>14</v>
      </c>
      <c r="DT14" s="20">
        <v>173</v>
      </c>
      <c r="DU14" s="20">
        <v>121</v>
      </c>
      <c r="DV14" s="20">
        <v>28</v>
      </c>
      <c r="DW14" s="21">
        <v>0.5</v>
      </c>
      <c r="DX14" s="21">
        <v>6.1785714285714288</v>
      </c>
      <c r="DY14" s="21">
        <f>(DS14-DT14)/DV14</f>
        <v>-5.6785714285714288</v>
      </c>
      <c r="DZ14" s="21">
        <v>4.3214285714285712</v>
      </c>
      <c r="EA14" s="20">
        <v>14</v>
      </c>
      <c r="EB14" s="20">
        <v>173</v>
      </c>
      <c r="EC14" s="20">
        <v>121</v>
      </c>
      <c r="ED14" s="20">
        <v>28</v>
      </c>
      <c r="EE14" s="21">
        <v>0.5</v>
      </c>
      <c r="EF14" s="21">
        <v>6.1785714285714288</v>
      </c>
      <c r="EG14" s="21">
        <f>(EA14-EB14)/ED14</f>
        <v>-5.6785714285714288</v>
      </c>
      <c r="EH14" s="21">
        <v>4.3214285714285712</v>
      </c>
      <c r="EI14" s="20">
        <v>2</v>
      </c>
      <c r="EJ14" s="20">
        <v>132</v>
      </c>
      <c r="EK14" s="20">
        <v>70</v>
      </c>
      <c r="EL14" s="20">
        <v>20</v>
      </c>
      <c r="EM14" s="21">
        <v>0.1</v>
      </c>
      <c r="EN14" s="21">
        <v>6.6</v>
      </c>
      <c r="EO14" s="21">
        <f>(EI14-EJ14)/EL14</f>
        <v>-6.5</v>
      </c>
      <c r="EP14" s="21">
        <v>3.5</v>
      </c>
      <c r="EQ14" s="20">
        <v>0</v>
      </c>
      <c r="ER14" s="20">
        <v>70</v>
      </c>
      <c r="ES14" s="20">
        <v>30</v>
      </c>
      <c r="ET14" s="20">
        <v>10</v>
      </c>
      <c r="EU14" s="21">
        <v>0</v>
      </c>
      <c r="EV14" s="21">
        <v>7</v>
      </c>
      <c r="EW14" s="21">
        <f>(EQ14-ER14)/ET14</f>
        <v>-7</v>
      </c>
      <c r="EX14" s="21">
        <v>3</v>
      </c>
      <c r="EY14" s="20">
        <v>0</v>
      </c>
      <c r="EZ14" s="21">
        <v>-0.69314718055994529</v>
      </c>
      <c r="FA14" s="21">
        <v>13.444444444444445</v>
      </c>
      <c r="FB14" s="37">
        <v>14</v>
      </c>
      <c r="FC14" s="20">
        <v>0</v>
      </c>
      <c r="FD14" s="29">
        <v>1</v>
      </c>
      <c r="FE14" s="29">
        <v>2</v>
      </c>
      <c r="FF14" s="21">
        <v>9.8039000000000001E-2</v>
      </c>
      <c r="FG14" s="10">
        <v>0.69461096437718906</v>
      </c>
      <c r="FH14" s="10">
        <v>-0.93741018160258405</v>
      </c>
      <c r="FI14" s="10">
        <v>-6.6464363883482397E-2</v>
      </c>
      <c r="FJ14" s="10">
        <v>-8.1537398210084697E-2</v>
      </c>
      <c r="FK14" s="10">
        <v>-0.42206349271954502</v>
      </c>
      <c r="FL14" s="10">
        <v>-0.78081476958594098</v>
      </c>
      <c r="FM14" s="21"/>
      <c r="FN14" s="20">
        <v>158</v>
      </c>
      <c r="FQ14" s="20">
        <v>103</v>
      </c>
      <c r="FR14" s="20">
        <v>107</v>
      </c>
      <c r="FS14" s="20">
        <v>18.399999999999999</v>
      </c>
      <c r="FT14" s="20">
        <v>48</v>
      </c>
      <c r="FU14" s="20">
        <v>31</v>
      </c>
      <c r="FV14" s="20">
        <v>40.5</v>
      </c>
      <c r="FX14" s="124">
        <v>3</v>
      </c>
      <c r="FY14" s="28">
        <v>7.2</v>
      </c>
      <c r="FZ14" s="123">
        <v>7.2</v>
      </c>
      <c r="GA14" s="129">
        <v>3</v>
      </c>
      <c r="GB14" s="9">
        <v>0</v>
      </c>
      <c r="GC14" s="13">
        <v>15.2</v>
      </c>
      <c r="GD14" s="15">
        <v>0.62</v>
      </c>
      <c r="GE14" s="15">
        <v>0.62</v>
      </c>
      <c r="GF14" s="15">
        <v>0.68310000000000004</v>
      </c>
      <c r="GG14" s="15">
        <v>0.87</v>
      </c>
      <c r="GH14" s="9">
        <v>0</v>
      </c>
      <c r="GI14" s="9">
        <v>0</v>
      </c>
      <c r="GJ14" s="11">
        <v>1</v>
      </c>
      <c r="GK14" s="11">
        <v>0</v>
      </c>
      <c r="GL14" s="11">
        <v>0</v>
      </c>
      <c r="GM14" s="29">
        <v>4656292</v>
      </c>
      <c r="GN14" s="21">
        <v>5.4749999999999996</v>
      </c>
      <c r="GO14" s="10">
        <v>6.62</v>
      </c>
      <c r="GP14" s="28">
        <v>6.62</v>
      </c>
      <c r="GQ14" s="28">
        <v>34.5</v>
      </c>
      <c r="GR14" s="28">
        <v>34.485999999999997</v>
      </c>
      <c r="GS14" s="28">
        <v>38.4</v>
      </c>
      <c r="GT14" s="28">
        <v>63.505100249999998</v>
      </c>
      <c r="GU14" s="21">
        <v>1</v>
      </c>
      <c r="GV14" s="29">
        <v>0</v>
      </c>
      <c r="GW14" s="21">
        <v>1.053939</v>
      </c>
      <c r="GX14" s="29">
        <v>12</v>
      </c>
      <c r="GY14" s="29">
        <v>0</v>
      </c>
      <c r="GZ14" s="29">
        <v>0</v>
      </c>
      <c r="HA14" s="21">
        <v>6.3</v>
      </c>
      <c r="HB14" s="20">
        <v>9.6199999999999992</v>
      </c>
      <c r="HC14" s="29">
        <v>1</v>
      </c>
      <c r="HD14" s="29">
        <v>1</v>
      </c>
      <c r="HE14" s="21">
        <v>1</v>
      </c>
      <c r="HF14" s="29">
        <v>51.41</v>
      </c>
      <c r="HG14" s="20">
        <v>100</v>
      </c>
      <c r="HH14" s="20">
        <v>100</v>
      </c>
      <c r="HI14" s="21">
        <v>0.10896160000000001</v>
      </c>
      <c r="HJ14" s="20">
        <v>355.2</v>
      </c>
      <c r="HK14" s="21">
        <v>0.49243989999999999</v>
      </c>
      <c r="HL14" s="21">
        <v>0.51</v>
      </c>
      <c r="HM14" s="29">
        <v>11</v>
      </c>
      <c r="HN14" s="20">
        <v>352.17</v>
      </c>
      <c r="HO14" s="29">
        <v>49</v>
      </c>
      <c r="HP14" s="20">
        <v>51</v>
      </c>
      <c r="HQ14" s="21">
        <v>223.6816</v>
      </c>
      <c r="HR14" s="21">
        <v>28.193010000000001</v>
      </c>
      <c r="HS14" s="40">
        <v>0</v>
      </c>
      <c r="HT14" s="40">
        <v>0</v>
      </c>
      <c r="HU14" s="29">
        <v>5040</v>
      </c>
      <c r="HV14" s="21">
        <v>1.2055750000000001</v>
      </c>
      <c r="HW14" s="29">
        <v>110620</v>
      </c>
      <c r="HX14" s="20">
        <v>116045.6</v>
      </c>
      <c r="HY14" s="29">
        <v>0</v>
      </c>
      <c r="HZ14" s="65" t="s">
        <v>712</v>
      </c>
      <c r="IA14" s="20" t="s">
        <v>713</v>
      </c>
      <c r="IB14" s="29">
        <v>5</v>
      </c>
      <c r="IC14" s="11">
        <v>0</v>
      </c>
      <c r="ID14" s="29">
        <v>1</v>
      </c>
      <c r="IE14" s="29">
        <v>1</v>
      </c>
    </row>
    <row r="15" spans="1:239">
      <c r="A15" s="65" t="s">
        <v>709</v>
      </c>
      <c r="B15" s="8" t="s">
        <v>714</v>
      </c>
      <c r="C15" s="9">
        <v>72</v>
      </c>
      <c r="D15" s="20">
        <v>75</v>
      </c>
      <c r="E15" s="9">
        <v>72</v>
      </c>
      <c r="F15" s="77"/>
      <c r="G15" s="9">
        <v>136</v>
      </c>
      <c r="H15" s="20"/>
      <c r="I15" s="20">
        <v>189</v>
      </c>
      <c r="J15" s="20">
        <f t="shared" si="0"/>
        <v>2</v>
      </c>
      <c r="K15" s="21">
        <v>0.28042328042328041</v>
      </c>
      <c r="L15" s="20"/>
      <c r="M15" s="29">
        <v>0</v>
      </c>
      <c r="N15" s="9">
        <v>136</v>
      </c>
      <c r="O15" s="77"/>
      <c r="P15" s="55"/>
      <c r="Q15" s="55"/>
      <c r="R15" s="55"/>
      <c r="T15" s="29"/>
      <c r="U15" s="29"/>
      <c r="V15" s="11"/>
      <c r="W15" s="11">
        <v>800</v>
      </c>
      <c r="X15" s="29"/>
      <c r="Y15" s="29">
        <f t="shared" si="1"/>
        <v>1</v>
      </c>
      <c r="Z15" s="29">
        <v>0</v>
      </c>
      <c r="AA15" s="14"/>
      <c r="AB15" s="28">
        <v>67.576970000000003</v>
      </c>
      <c r="AC15" s="38"/>
      <c r="AD15" s="38"/>
      <c r="AE15" s="38"/>
      <c r="AF15" s="13"/>
      <c r="AG15" s="13"/>
      <c r="AH15" s="13"/>
      <c r="AJ15" s="11">
        <v>0</v>
      </c>
      <c r="AK15" s="13">
        <v>37.5</v>
      </c>
      <c r="AL15" s="13"/>
      <c r="AM15" s="13"/>
      <c r="AN15" s="14"/>
      <c r="AO15" s="9"/>
      <c r="AP15" s="57"/>
      <c r="AS15" s="28"/>
      <c r="AT15" s="12"/>
      <c r="AU15" s="12"/>
      <c r="AV15" s="12"/>
      <c r="AW15" s="11">
        <v>0</v>
      </c>
      <c r="AX15" s="28">
        <v>28.1</v>
      </c>
      <c r="AY15" s="28"/>
      <c r="AZ15" s="28"/>
      <c r="BA15" s="11">
        <v>0</v>
      </c>
      <c r="BB15" s="13"/>
      <c r="BC15" s="13"/>
      <c r="BD15" s="13"/>
      <c r="BE15" s="13"/>
      <c r="BF15" s="13"/>
      <c r="BG15" s="13"/>
      <c r="BH15" s="11"/>
      <c r="BI15" s="11"/>
      <c r="BJ15" s="14"/>
      <c r="BK15" s="14">
        <v>4.2</v>
      </c>
      <c r="BL15" s="11">
        <v>0</v>
      </c>
      <c r="BM15" s="14"/>
      <c r="BN15" s="14"/>
      <c r="BO15" s="17"/>
      <c r="BP15" s="11"/>
      <c r="BQ15" s="11"/>
      <c r="BR15" s="18"/>
      <c r="BS15" s="13"/>
      <c r="BT15" s="13"/>
      <c r="BU15" s="11"/>
      <c r="BV15" s="11"/>
      <c r="BW15" s="11"/>
      <c r="BX15" s="13"/>
      <c r="BY15" s="13"/>
      <c r="BZ15" s="16"/>
      <c r="CA15" s="11">
        <v>11</v>
      </c>
      <c r="CB15" s="29">
        <v>14.9</v>
      </c>
      <c r="CC15" s="13"/>
      <c r="CD15" s="29">
        <v>12.95</v>
      </c>
      <c r="CE15" s="29"/>
      <c r="CF15" s="29"/>
      <c r="CG15" s="29">
        <v>12.95</v>
      </c>
      <c r="CH15" s="29">
        <v>1</v>
      </c>
      <c r="CI15" s="17"/>
      <c r="CJ15" s="13"/>
      <c r="CK15" s="11"/>
      <c r="CL15" s="29">
        <v>72.150000000000006</v>
      </c>
      <c r="CM15" s="29">
        <v>44.666666666666664</v>
      </c>
      <c r="CN15" s="20">
        <v>8</v>
      </c>
      <c r="CO15" s="75">
        <v>96</v>
      </c>
      <c r="CP15" s="75">
        <v>93</v>
      </c>
      <c r="CQ15" s="130">
        <v>99</v>
      </c>
      <c r="CR15" s="75">
        <v>65</v>
      </c>
      <c r="CS15" s="130">
        <v>54</v>
      </c>
      <c r="CT15" s="19"/>
      <c r="CU15" s="19"/>
      <c r="CV15" s="19"/>
      <c r="CW15" s="19"/>
      <c r="CX15" s="19"/>
      <c r="CY15" s="11"/>
      <c r="CZ15" s="11"/>
      <c r="DA15" s="20">
        <v>34</v>
      </c>
      <c r="DB15" s="11">
        <v>34</v>
      </c>
      <c r="DC15" s="11"/>
      <c r="DD15" s="11"/>
      <c r="DE15" s="20"/>
      <c r="DF15" s="11"/>
      <c r="DG15" s="20">
        <v>77</v>
      </c>
      <c r="DH15" s="20">
        <v>4</v>
      </c>
      <c r="DI15" s="29"/>
      <c r="DJ15" s="19"/>
      <c r="DK15" s="19"/>
      <c r="DL15" s="21"/>
      <c r="DM15" s="29"/>
      <c r="DN15" s="21"/>
      <c r="DO15" s="20">
        <v>0</v>
      </c>
      <c r="DP15" s="20">
        <v>8</v>
      </c>
      <c r="DQ15" s="20">
        <v>-8</v>
      </c>
      <c r="DR15" s="20">
        <v>2</v>
      </c>
      <c r="DS15" s="20">
        <v>0</v>
      </c>
      <c r="DT15" s="20">
        <v>764</v>
      </c>
      <c r="DU15" s="20">
        <v>76</v>
      </c>
      <c r="DV15" s="20">
        <v>84</v>
      </c>
      <c r="DW15" s="21">
        <v>0</v>
      </c>
      <c r="DX15" s="21">
        <v>9.0952380952380949</v>
      </c>
      <c r="DY15" s="94">
        <v>-9.0952380952380949</v>
      </c>
      <c r="DZ15" s="94">
        <v>0.90476190476190477</v>
      </c>
      <c r="EA15" s="20">
        <v>0</v>
      </c>
      <c r="EB15" s="20">
        <v>248</v>
      </c>
      <c r="EC15" s="20">
        <v>62</v>
      </c>
      <c r="ED15" s="20">
        <v>31</v>
      </c>
      <c r="EE15" s="21">
        <v>0</v>
      </c>
      <c r="EF15" s="21">
        <v>8</v>
      </c>
      <c r="EG15" s="94">
        <v>-8</v>
      </c>
      <c r="EH15" s="94">
        <v>2</v>
      </c>
      <c r="EI15" s="20">
        <v>0</v>
      </c>
      <c r="EJ15" s="20">
        <v>168</v>
      </c>
      <c r="EK15" s="20">
        <v>42</v>
      </c>
      <c r="EL15" s="20">
        <v>21</v>
      </c>
      <c r="EM15" s="21">
        <v>0</v>
      </c>
      <c r="EN15" s="21">
        <v>8</v>
      </c>
      <c r="EO15" s="94">
        <v>-8</v>
      </c>
      <c r="EP15" s="94">
        <v>2</v>
      </c>
      <c r="EQ15" s="20">
        <v>0</v>
      </c>
      <c r="ER15" s="20">
        <v>88</v>
      </c>
      <c r="ES15" s="20">
        <v>22</v>
      </c>
      <c r="ET15" s="20">
        <v>11</v>
      </c>
      <c r="EU15" s="21">
        <v>0</v>
      </c>
      <c r="EV15" s="21">
        <v>8</v>
      </c>
      <c r="EW15" s="94">
        <v>-8</v>
      </c>
      <c r="EX15" s="94">
        <v>2</v>
      </c>
      <c r="EY15" s="20">
        <v>0</v>
      </c>
      <c r="EZ15" s="21"/>
      <c r="FA15" s="21"/>
      <c r="FB15" s="37"/>
      <c r="FC15" s="20">
        <v>0</v>
      </c>
      <c r="FE15" s="29"/>
      <c r="FF15" s="21">
        <v>0</v>
      </c>
      <c r="FG15" s="21">
        <v>-1.2539514275949699</v>
      </c>
      <c r="FH15" s="21"/>
      <c r="FI15" s="21"/>
      <c r="FJ15" s="21"/>
      <c r="FK15" s="21"/>
      <c r="FL15" s="21"/>
      <c r="FM15" s="21"/>
      <c r="FN15" s="20"/>
      <c r="FX15" s="124">
        <v>2</v>
      </c>
      <c r="FZ15" s="123">
        <v>9.3000000000000007</v>
      </c>
      <c r="GA15" s="129">
        <v>2</v>
      </c>
      <c r="GB15" s="9">
        <v>0</v>
      </c>
      <c r="GC15" s="13">
        <v>5</v>
      </c>
      <c r="GD15" s="15"/>
      <c r="GE15" s="15"/>
      <c r="GF15" s="15">
        <v>0.4375</v>
      </c>
      <c r="GG15" s="15">
        <v>0.62</v>
      </c>
      <c r="GH15" s="9">
        <v>0</v>
      </c>
      <c r="GI15" s="9">
        <v>1</v>
      </c>
      <c r="GJ15" s="11">
        <v>0</v>
      </c>
      <c r="GK15" s="11">
        <v>0</v>
      </c>
      <c r="GL15" s="11">
        <v>0</v>
      </c>
      <c r="GM15" s="29">
        <v>1597719</v>
      </c>
      <c r="GN15" s="21"/>
      <c r="GO15" s="10"/>
      <c r="GP15" s="28">
        <v>5.85</v>
      </c>
      <c r="GQ15" s="28"/>
      <c r="GR15" s="28">
        <v>5.1509999999999998</v>
      </c>
      <c r="GS15" s="28"/>
      <c r="GT15" s="28"/>
      <c r="GU15" s="21"/>
      <c r="GV15" s="29">
        <v>0</v>
      </c>
      <c r="GW15" s="21"/>
      <c r="GX15" s="29">
        <v>26</v>
      </c>
      <c r="GY15" s="29">
        <v>1</v>
      </c>
      <c r="GZ15" s="29">
        <v>0</v>
      </c>
      <c r="HA15" s="21">
        <v>27.31</v>
      </c>
      <c r="HB15" s="28">
        <v>27.39507</v>
      </c>
      <c r="HC15" s="104"/>
      <c r="HD15" s="104"/>
      <c r="HE15" s="21"/>
      <c r="HF15" s="21"/>
      <c r="HG15" s="103">
        <v>0</v>
      </c>
      <c r="HI15" s="21">
        <v>0</v>
      </c>
      <c r="HJ15" s="29">
        <v>506.89299999999997</v>
      </c>
      <c r="HK15" s="21"/>
      <c r="HM15" s="29">
        <v>0</v>
      </c>
      <c r="HO15" s="21"/>
      <c r="HQ15" s="21"/>
      <c r="HR15" s="21"/>
      <c r="HS15" s="40"/>
      <c r="HT15" s="40"/>
      <c r="HU15" s="29">
        <v>4900</v>
      </c>
      <c r="HV15" s="21"/>
      <c r="HW15" s="29"/>
      <c r="HY15" s="29"/>
      <c r="HZ15" s="65" t="s">
        <v>715</v>
      </c>
      <c r="IA15" s="20" t="s">
        <v>706</v>
      </c>
      <c r="IB15" s="29">
        <v>1</v>
      </c>
      <c r="IC15" s="11">
        <v>1</v>
      </c>
      <c r="ID15" s="29">
        <v>0</v>
      </c>
      <c r="IE15" s="29">
        <v>1</v>
      </c>
    </row>
    <row r="16" spans="1:239">
      <c r="A16" s="65" t="s">
        <v>716</v>
      </c>
      <c r="B16" s="8" t="s">
        <v>717</v>
      </c>
      <c r="C16" s="9">
        <v>89</v>
      </c>
      <c r="D16" s="20">
        <v>87</v>
      </c>
      <c r="E16" s="9">
        <v>89</v>
      </c>
      <c r="F16" s="77">
        <v>102</v>
      </c>
      <c r="G16" s="9">
        <v>124</v>
      </c>
      <c r="H16" s="20">
        <v>122</v>
      </c>
      <c r="I16" s="20">
        <v>160</v>
      </c>
      <c r="J16" s="20">
        <f t="shared" si="0"/>
        <v>3</v>
      </c>
      <c r="K16" s="21">
        <v>0.19211822660098521</v>
      </c>
      <c r="L16" s="21">
        <f>ABS((H16-G16)/H16)</f>
        <v>1.6393442622950821E-2</v>
      </c>
      <c r="M16" s="29">
        <v>1</v>
      </c>
      <c r="N16" s="9">
        <v>124</v>
      </c>
      <c r="O16" s="77">
        <v>149</v>
      </c>
      <c r="P16" s="55">
        <v>58.31</v>
      </c>
      <c r="Q16" s="55">
        <v>60.04</v>
      </c>
      <c r="R16" s="55">
        <v>56.66</v>
      </c>
      <c r="S16" s="20">
        <v>650</v>
      </c>
      <c r="T16" s="29">
        <v>2445.9845485999999</v>
      </c>
      <c r="U16" s="29">
        <v>2117.0349999999999</v>
      </c>
      <c r="V16" s="11">
        <v>2553.8705439999999</v>
      </c>
      <c r="W16" s="11">
        <v>1572</v>
      </c>
      <c r="X16" s="29">
        <v>2197.4779050487532</v>
      </c>
      <c r="Y16" s="29">
        <f t="shared" si="1"/>
        <v>5</v>
      </c>
      <c r="Z16" s="29">
        <v>1</v>
      </c>
      <c r="AA16" s="14">
        <v>1.44</v>
      </c>
      <c r="AB16" s="28">
        <v>46.934310000000004</v>
      </c>
      <c r="AC16" s="38"/>
      <c r="AD16" s="38">
        <v>38.6</v>
      </c>
      <c r="AF16" s="13">
        <v>42.04</v>
      </c>
      <c r="AG16" s="28">
        <v>44.7</v>
      </c>
      <c r="AH16" s="13">
        <v>58.9</v>
      </c>
      <c r="AI16" s="13">
        <v>48.546666666666674</v>
      </c>
      <c r="AJ16" s="11">
        <v>1</v>
      </c>
      <c r="AK16" s="13">
        <v>48.546666666666674</v>
      </c>
      <c r="AL16" s="13">
        <f>AVERAGE(AF16:AH16)</f>
        <v>48.546666666666674</v>
      </c>
      <c r="AM16" s="13">
        <f>AVERAGE(AF16:AH16)</f>
        <v>48.546666666666674</v>
      </c>
      <c r="AN16" s="14">
        <v>42.04</v>
      </c>
      <c r="AO16" s="9">
        <v>0</v>
      </c>
      <c r="AP16" s="57">
        <v>6.6374000000000002E-2</v>
      </c>
      <c r="AQ16" s="20">
        <v>31</v>
      </c>
      <c r="AR16" s="46">
        <v>0.158381146812</v>
      </c>
      <c r="AS16" s="28">
        <v>11.4</v>
      </c>
      <c r="AT16" s="12">
        <v>4.4409999999999998</v>
      </c>
      <c r="AU16" s="12">
        <v>5.6369999999999996</v>
      </c>
      <c r="AV16" s="12">
        <v>5.0229999999999997</v>
      </c>
      <c r="AW16" s="11">
        <v>1</v>
      </c>
      <c r="AX16" s="28">
        <v>69.834549999999993</v>
      </c>
      <c r="AY16" s="28">
        <v>86.795950000000005</v>
      </c>
      <c r="AZ16" s="28">
        <v>78.100049999999996</v>
      </c>
      <c r="BA16" s="11">
        <v>1</v>
      </c>
      <c r="BB16" s="13">
        <v>29.9</v>
      </c>
      <c r="BC16" s="13">
        <v>21.6</v>
      </c>
      <c r="BD16" s="13">
        <v>12.9</v>
      </c>
      <c r="BE16" s="13">
        <v>2.2000000000000002</v>
      </c>
      <c r="BF16" s="13"/>
      <c r="BG16" s="13"/>
      <c r="BH16" s="11">
        <v>82.5</v>
      </c>
      <c r="BI16" s="11">
        <v>82.5</v>
      </c>
      <c r="BJ16" s="14">
        <v>4.4000000000000004</v>
      </c>
      <c r="BK16" s="14">
        <v>2.1</v>
      </c>
      <c r="BL16" s="11">
        <v>1</v>
      </c>
      <c r="BM16" s="14">
        <v>2.35</v>
      </c>
      <c r="BN16" s="14">
        <v>1.3766666666666667</v>
      </c>
      <c r="BO16" s="17">
        <v>45</v>
      </c>
      <c r="BP16" s="11">
        <v>39</v>
      </c>
      <c r="BQ16" s="11">
        <v>13</v>
      </c>
      <c r="BR16" s="18">
        <v>3</v>
      </c>
      <c r="BS16" s="13"/>
      <c r="BT16" s="13"/>
      <c r="BU16" s="11"/>
      <c r="BV16" s="11">
        <v>34</v>
      </c>
      <c r="BW16" s="11">
        <v>38</v>
      </c>
      <c r="BX16" s="13">
        <v>28.8</v>
      </c>
      <c r="BY16" s="16">
        <v>38</v>
      </c>
      <c r="BZ16" s="16">
        <f>AVERAGE(BW16:BY16)</f>
        <v>34.93333333333333</v>
      </c>
      <c r="CA16" s="11">
        <v>29</v>
      </c>
      <c r="CB16" s="29">
        <v>45.15</v>
      </c>
      <c r="CC16" s="16">
        <v>29</v>
      </c>
      <c r="CD16" s="29">
        <v>34.383333333333333</v>
      </c>
      <c r="CE16" s="29"/>
      <c r="CF16" s="29"/>
      <c r="CG16" s="29">
        <v>34.383333333333333</v>
      </c>
      <c r="CH16" s="29">
        <v>1</v>
      </c>
      <c r="CI16" s="17">
        <v>43</v>
      </c>
      <c r="CJ16" s="13">
        <v>37.9</v>
      </c>
      <c r="CK16" s="11">
        <f>AVERAGE(CA16:CJ16)</f>
        <v>31.727083333333333</v>
      </c>
      <c r="CL16" s="131">
        <v>94</v>
      </c>
      <c r="CM16" s="29">
        <v>76.2</v>
      </c>
      <c r="CN16" s="20">
        <v>65</v>
      </c>
      <c r="CO16" s="75">
        <v>41</v>
      </c>
      <c r="CP16" s="75">
        <v>53</v>
      </c>
      <c r="CQ16" s="130">
        <v>86</v>
      </c>
      <c r="CR16" s="75">
        <v>82</v>
      </c>
      <c r="CS16" s="75">
        <v>95</v>
      </c>
      <c r="CT16" s="19">
        <v>50.2</v>
      </c>
      <c r="CU16" s="19">
        <v>58</v>
      </c>
      <c r="CV16" s="19">
        <v>59.4</v>
      </c>
      <c r="CW16" s="19">
        <v>29</v>
      </c>
      <c r="CX16" s="19">
        <v>55.866666666666667</v>
      </c>
      <c r="CY16" s="11">
        <v>48</v>
      </c>
      <c r="CZ16" s="11">
        <v>64.5</v>
      </c>
      <c r="DA16" s="20">
        <v>72</v>
      </c>
      <c r="DB16" s="11">
        <v>46</v>
      </c>
      <c r="DC16" s="11">
        <f>AVERAGE(CZ16:DB16)</f>
        <v>60.833333333333336</v>
      </c>
      <c r="DD16" s="11">
        <v>43.333333333333336</v>
      </c>
      <c r="DE16" s="20">
        <v>33</v>
      </c>
      <c r="DF16" s="11">
        <v>54</v>
      </c>
      <c r="DG16" s="11">
        <f>AVERAGE(DD16:DF16)</f>
        <v>43.44444444444445</v>
      </c>
      <c r="DH16" s="29">
        <v>4</v>
      </c>
      <c r="DI16" s="29">
        <v>28</v>
      </c>
      <c r="DJ16" s="19">
        <v>27.85</v>
      </c>
      <c r="DK16" s="19">
        <v>0</v>
      </c>
      <c r="DL16" s="21">
        <v>0.76923079999999999</v>
      </c>
      <c r="DM16" s="29">
        <v>0</v>
      </c>
      <c r="DN16" s="21">
        <v>3.14285717691694</v>
      </c>
      <c r="DO16" s="20">
        <v>9</v>
      </c>
      <c r="DP16" s="20">
        <v>0</v>
      </c>
      <c r="DQ16" s="20">
        <v>9</v>
      </c>
      <c r="DR16" s="20">
        <f>DQ16+10</f>
        <v>19</v>
      </c>
      <c r="DS16" s="20">
        <v>246</v>
      </c>
      <c r="DT16" s="20">
        <v>300</v>
      </c>
      <c r="DU16" s="20">
        <v>816</v>
      </c>
      <c r="DV16" s="20">
        <v>87</v>
      </c>
      <c r="DW16" s="21">
        <v>2.8275862068965516</v>
      </c>
      <c r="DX16" s="21">
        <v>3.4482758620689653</v>
      </c>
      <c r="DY16" s="21">
        <f>(DS16-DT16)/DV16</f>
        <v>-0.62068965517241381</v>
      </c>
      <c r="DZ16" s="21">
        <v>9.3793103448275854</v>
      </c>
      <c r="EA16" s="20">
        <v>82</v>
      </c>
      <c r="EB16" s="20">
        <v>116</v>
      </c>
      <c r="EC16" s="20">
        <v>276</v>
      </c>
      <c r="ED16" s="20">
        <v>31</v>
      </c>
      <c r="EE16" s="21">
        <v>2.6451612903225805</v>
      </c>
      <c r="EF16" s="21">
        <v>3.7419354838709675</v>
      </c>
      <c r="EG16" s="21">
        <f>(EA16-EB16)/ED16</f>
        <v>-1.096774193548387</v>
      </c>
      <c r="EH16" s="21">
        <v>8.9032258064516121</v>
      </c>
      <c r="EI16" s="20">
        <v>78</v>
      </c>
      <c r="EJ16" s="20">
        <v>76</v>
      </c>
      <c r="EK16" s="20">
        <v>212</v>
      </c>
      <c r="EL16" s="20">
        <v>21</v>
      </c>
      <c r="EM16" s="21">
        <v>3.7142857142857144</v>
      </c>
      <c r="EN16" s="21">
        <v>3.6190476190476191</v>
      </c>
      <c r="EO16" s="21">
        <f>(EI16-EJ16)/EL16</f>
        <v>9.5238095238095233E-2</v>
      </c>
      <c r="EP16" s="21">
        <v>10.095238095238095</v>
      </c>
      <c r="EQ16" s="20">
        <v>78</v>
      </c>
      <c r="ER16" s="20">
        <v>14</v>
      </c>
      <c r="ES16" s="20">
        <v>174</v>
      </c>
      <c r="ET16" s="20">
        <v>11</v>
      </c>
      <c r="EU16" s="21">
        <v>7.0909090909090908</v>
      </c>
      <c r="EV16" s="21">
        <v>1.2727272727272727</v>
      </c>
      <c r="EW16" s="21">
        <f>(EQ16-ER16)/ET16</f>
        <v>5.8181818181818183</v>
      </c>
      <c r="EX16" s="21">
        <v>15.818181818181818</v>
      </c>
      <c r="EY16" s="20">
        <v>9</v>
      </c>
      <c r="EZ16" s="21">
        <v>2.1972245773362196</v>
      </c>
      <c r="FA16" s="21">
        <v>7.666666666666667</v>
      </c>
      <c r="FB16" s="37">
        <v>5</v>
      </c>
      <c r="FC16" s="20">
        <v>0</v>
      </c>
      <c r="FD16" s="29">
        <v>0</v>
      </c>
      <c r="FE16" s="29">
        <v>0</v>
      </c>
      <c r="FF16" s="21">
        <v>0.75980400000000003</v>
      </c>
      <c r="FG16" s="10">
        <v>0.39137444865110299</v>
      </c>
      <c r="FH16" s="10">
        <v>-0.142648055593531</v>
      </c>
      <c r="FI16" s="10">
        <v>-0.222923544964092</v>
      </c>
      <c r="FJ16" s="10">
        <v>0.87584667039929698</v>
      </c>
      <c r="FK16" s="10">
        <v>-0.35450537499875101</v>
      </c>
      <c r="FL16" s="10">
        <v>-0.43787719478603898</v>
      </c>
      <c r="FM16" s="21">
        <v>2.2708300000000001</v>
      </c>
      <c r="FN16" s="20">
        <v>200</v>
      </c>
      <c r="FO16" s="28">
        <v>16.399999999999999</v>
      </c>
      <c r="FP16" s="21">
        <v>-0.70060474858165422</v>
      </c>
      <c r="FQ16" s="20">
        <v>103</v>
      </c>
      <c r="FR16" s="20">
        <v>109</v>
      </c>
      <c r="FS16" s="20">
        <v>6.8</v>
      </c>
      <c r="FT16" s="20">
        <v>37</v>
      </c>
      <c r="FU16" s="20">
        <v>31</v>
      </c>
      <c r="FV16" s="28">
        <v>27</v>
      </c>
      <c r="FW16" s="46">
        <v>0.35</v>
      </c>
      <c r="FX16" s="124">
        <v>9</v>
      </c>
      <c r="FZ16" s="123">
        <v>18.5</v>
      </c>
      <c r="GA16" s="129">
        <v>9</v>
      </c>
      <c r="GB16" s="9">
        <v>0</v>
      </c>
      <c r="GC16" s="13">
        <v>0</v>
      </c>
      <c r="GD16" s="15">
        <v>0.68</v>
      </c>
      <c r="GE16" s="15">
        <v>0.68</v>
      </c>
      <c r="GF16" s="15">
        <v>0.59940000000000004</v>
      </c>
      <c r="GG16" s="15">
        <v>0.71</v>
      </c>
      <c r="GH16" s="9">
        <v>0</v>
      </c>
      <c r="GI16" s="9">
        <v>0</v>
      </c>
      <c r="GJ16" s="11">
        <v>0</v>
      </c>
      <c r="GK16" s="9">
        <v>1</v>
      </c>
      <c r="GL16" s="11">
        <v>0</v>
      </c>
      <c r="GM16" s="29">
        <v>6573900</v>
      </c>
      <c r="GN16" s="21">
        <v>7.4139999999999997</v>
      </c>
      <c r="GO16" s="10">
        <v>4.8499999999999996</v>
      </c>
      <c r="GP16" s="28">
        <v>4.8499999999999996</v>
      </c>
      <c r="GQ16" s="28">
        <v>55.6</v>
      </c>
      <c r="GR16" s="28">
        <v>55.58</v>
      </c>
      <c r="GS16" s="28">
        <v>60.5</v>
      </c>
      <c r="GT16" s="28">
        <v>46.841201779999999</v>
      </c>
      <c r="GU16" s="21">
        <v>5.28E-3</v>
      </c>
      <c r="GV16" s="29">
        <v>0</v>
      </c>
      <c r="GW16" s="21">
        <v>4.3018830000000001</v>
      </c>
      <c r="GX16" s="29">
        <v>27</v>
      </c>
      <c r="GY16" s="29">
        <v>1</v>
      </c>
      <c r="GZ16" s="29">
        <v>0</v>
      </c>
      <c r="HA16" s="21">
        <v>-16.3</v>
      </c>
      <c r="HB16" s="20">
        <v>-16.73</v>
      </c>
      <c r="HC16" s="29">
        <v>1</v>
      </c>
      <c r="HD16" s="29">
        <v>1</v>
      </c>
      <c r="HE16" s="21">
        <v>1</v>
      </c>
      <c r="HF16" s="29">
        <v>100</v>
      </c>
      <c r="HG16" s="20">
        <v>100</v>
      </c>
      <c r="HH16" s="20">
        <v>52</v>
      </c>
      <c r="HI16" s="21">
        <v>0</v>
      </c>
      <c r="HJ16" s="20">
        <v>743.67</v>
      </c>
      <c r="HK16" s="21">
        <v>0</v>
      </c>
      <c r="HL16" s="21">
        <v>0</v>
      </c>
      <c r="HM16" s="29">
        <v>2</v>
      </c>
      <c r="HN16" s="20">
        <v>453.98</v>
      </c>
      <c r="HO16" s="29">
        <v>1</v>
      </c>
      <c r="HP16" s="20">
        <v>2</v>
      </c>
      <c r="HQ16" s="21">
        <v>0</v>
      </c>
      <c r="HR16" s="21">
        <v>6.8370870000000004</v>
      </c>
      <c r="HS16" s="40">
        <v>1</v>
      </c>
      <c r="HT16" s="40">
        <v>1</v>
      </c>
      <c r="HU16" s="29">
        <v>6500</v>
      </c>
      <c r="HV16" s="21"/>
      <c r="HW16" s="29">
        <v>1084380</v>
      </c>
      <c r="HX16" s="20">
        <v>1090806</v>
      </c>
      <c r="HY16" s="29">
        <v>1</v>
      </c>
      <c r="HZ16" s="66" t="s">
        <v>698</v>
      </c>
      <c r="IA16" s="20" t="s">
        <v>718</v>
      </c>
      <c r="IB16" s="29">
        <v>6</v>
      </c>
      <c r="IC16" s="11">
        <v>0</v>
      </c>
      <c r="ID16" s="29">
        <v>1</v>
      </c>
      <c r="IE16" s="29">
        <v>1</v>
      </c>
    </row>
    <row r="17" spans="1:239">
      <c r="A17" s="65" t="s">
        <v>719</v>
      </c>
      <c r="B17" s="8" t="s">
        <v>720</v>
      </c>
      <c r="C17" s="9">
        <v>45</v>
      </c>
      <c r="D17" s="20">
        <v>45</v>
      </c>
      <c r="E17" s="9">
        <v>45</v>
      </c>
      <c r="F17" s="77">
        <v>50</v>
      </c>
      <c r="G17" s="9">
        <v>58</v>
      </c>
      <c r="H17" s="20">
        <v>58</v>
      </c>
      <c r="I17" s="20">
        <v>85</v>
      </c>
      <c r="J17" s="20">
        <f t="shared" si="0"/>
        <v>3</v>
      </c>
      <c r="K17" s="21">
        <v>0.26865671641791045</v>
      </c>
      <c r="L17" s="21">
        <f>ABS((H17-G17)/H17)</f>
        <v>0</v>
      </c>
      <c r="M17" s="29">
        <v>1</v>
      </c>
      <c r="N17" s="9">
        <v>58</v>
      </c>
      <c r="O17" s="77">
        <v>65</v>
      </c>
      <c r="P17" s="55">
        <v>56.76</v>
      </c>
      <c r="Q17" s="55">
        <v>58.6</v>
      </c>
      <c r="R17" s="55">
        <v>55</v>
      </c>
      <c r="S17" s="20">
        <v>250</v>
      </c>
      <c r="T17" s="29">
        <v>5420.9842288999998</v>
      </c>
      <c r="U17" s="29">
        <v>5729.3950000000004</v>
      </c>
      <c r="V17" s="11">
        <v>5509.8681109999998</v>
      </c>
      <c r="W17" s="11">
        <v>3419</v>
      </c>
      <c r="X17" s="29">
        <v>3183.3472385719892</v>
      </c>
      <c r="Y17" s="29">
        <f t="shared" si="1"/>
        <v>5</v>
      </c>
      <c r="Z17" s="29">
        <v>1</v>
      </c>
      <c r="AA17" s="14">
        <v>4.1100000000000003</v>
      </c>
      <c r="AB17" s="28">
        <v>103.25553000000001</v>
      </c>
      <c r="AC17" s="38">
        <v>61</v>
      </c>
      <c r="AD17" s="38">
        <v>61.4</v>
      </c>
      <c r="AE17" s="38"/>
      <c r="AF17" s="13">
        <v>54.21</v>
      </c>
      <c r="AG17" s="28">
        <v>63</v>
      </c>
      <c r="AH17" s="13"/>
      <c r="AI17" s="13">
        <v>58.604999999999997</v>
      </c>
      <c r="AJ17" s="11">
        <v>1</v>
      </c>
      <c r="AK17" s="13">
        <v>58.604999999999997</v>
      </c>
      <c r="AL17" s="13">
        <f>AVERAGE(AF17:AH17)</f>
        <v>58.605000000000004</v>
      </c>
      <c r="AM17" s="13">
        <f>AVERAGE(AF17:AH17)</f>
        <v>58.605000000000004</v>
      </c>
      <c r="AN17" s="14">
        <v>54.21</v>
      </c>
      <c r="AO17" s="9"/>
      <c r="AP17" s="57">
        <v>5.5031999999999998E-2</v>
      </c>
      <c r="AQ17" s="20">
        <v>55</v>
      </c>
      <c r="AR17" s="46">
        <v>0.38242025948499997</v>
      </c>
      <c r="AS17" s="28">
        <v>15</v>
      </c>
      <c r="AT17" s="12">
        <v>5.4189999999999996</v>
      </c>
      <c r="AU17" s="12">
        <v>5.2619999999999996</v>
      </c>
      <c r="AV17" s="12">
        <v>5.3449999999999998</v>
      </c>
      <c r="AW17" s="11">
        <v>1</v>
      </c>
      <c r="AX17" s="28">
        <v>70.255740000000003</v>
      </c>
      <c r="AY17" s="28">
        <v>65.730729999999994</v>
      </c>
      <c r="AZ17" s="28">
        <v>68.120189999999994</v>
      </c>
      <c r="BA17" s="11">
        <v>1</v>
      </c>
      <c r="BB17" s="13">
        <v>29.8</v>
      </c>
      <c r="BC17" s="13">
        <v>31.8</v>
      </c>
      <c r="BD17" s="13">
        <v>34.1</v>
      </c>
      <c r="BE17" s="13">
        <v>3.2</v>
      </c>
      <c r="BF17" s="13">
        <v>20.6</v>
      </c>
      <c r="BG17" s="13">
        <v>0.83200000000000007</v>
      </c>
      <c r="BH17" s="11">
        <v>154.5</v>
      </c>
      <c r="BI17" s="11">
        <v>154.5</v>
      </c>
      <c r="BJ17" s="14">
        <v>3.1</v>
      </c>
      <c r="BK17" s="14">
        <v>1.65</v>
      </c>
      <c r="BL17" s="11">
        <v>1</v>
      </c>
      <c r="BM17" s="14">
        <v>1.45</v>
      </c>
      <c r="BN17" s="14">
        <v>1.58</v>
      </c>
      <c r="BO17" s="17">
        <v>19.5</v>
      </c>
      <c r="BP17" s="11">
        <v>21</v>
      </c>
      <c r="BQ17" s="11">
        <v>213</v>
      </c>
      <c r="BR17" s="18">
        <v>9.8591549295774641E-2</v>
      </c>
      <c r="BS17" s="13"/>
      <c r="BT17" s="13"/>
      <c r="BU17" s="11">
        <v>86</v>
      </c>
      <c r="BV17" s="11"/>
      <c r="BW17" s="11">
        <v>71</v>
      </c>
      <c r="BX17" s="13"/>
      <c r="BY17" s="13"/>
      <c r="BZ17" s="16">
        <f>AVERAGE(BW17:BY17)</f>
        <v>71</v>
      </c>
      <c r="CA17" s="11">
        <v>78</v>
      </c>
      <c r="CB17" s="29">
        <v>77.5</v>
      </c>
      <c r="CC17" s="13"/>
      <c r="CD17" s="29">
        <v>77.75</v>
      </c>
      <c r="CE17" s="29"/>
      <c r="CF17" s="29"/>
      <c r="CG17" s="29">
        <v>77.75</v>
      </c>
      <c r="CH17" s="29">
        <v>1</v>
      </c>
      <c r="CI17" s="17">
        <v>79</v>
      </c>
      <c r="CJ17" s="13">
        <v>71</v>
      </c>
      <c r="CK17" s="11">
        <f>AVERAGE(CA17:CJ17)</f>
        <v>66</v>
      </c>
      <c r="CL17" s="131">
        <v>82</v>
      </c>
      <c r="CM17" s="29">
        <v>73</v>
      </c>
      <c r="CN17" s="20">
        <v>83</v>
      </c>
      <c r="CO17" s="75">
        <v>92</v>
      </c>
      <c r="CP17" s="75">
        <v>87</v>
      </c>
      <c r="CQ17" s="130">
        <v>72</v>
      </c>
      <c r="CR17" s="75">
        <v>76</v>
      </c>
      <c r="CS17" s="130">
        <v>48</v>
      </c>
      <c r="CT17" s="19">
        <v>50.2</v>
      </c>
      <c r="CU17" s="19">
        <v>53.4</v>
      </c>
      <c r="CV17" s="19">
        <v>54.2</v>
      </c>
      <c r="CW17" s="19">
        <v>43.75</v>
      </c>
      <c r="CX17" s="19">
        <v>52.6</v>
      </c>
      <c r="CY17" s="11">
        <v>85</v>
      </c>
      <c r="CZ17" s="11">
        <v>75.5</v>
      </c>
      <c r="DA17" s="20">
        <v>93</v>
      </c>
      <c r="DB17" s="11">
        <v>56</v>
      </c>
      <c r="DC17" s="11">
        <f>AVERAGE(CZ17:DB17)</f>
        <v>74.833333333333329</v>
      </c>
      <c r="DD17" s="11">
        <v>61</v>
      </c>
      <c r="DE17" s="20">
        <v>38</v>
      </c>
      <c r="DF17" s="11">
        <v>38</v>
      </c>
      <c r="DG17" s="11">
        <f>AVERAGE(DD17:DF17)</f>
        <v>45.666666666666664</v>
      </c>
      <c r="DH17" s="29">
        <v>32</v>
      </c>
      <c r="DI17" s="29">
        <v>21</v>
      </c>
      <c r="DJ17" s="19">
        <v>89.85</v>
      </c>
      <c r="DK17" s="19">
        <v>4</v>
      </c>
      <c r="DL17" s="21">
        <v>0.42307689999999998</v>
      </c>
      <c r="DM17" s="29">
        <v>0</v>
      </c>
      <c r="DN17" s="21">
        <v>4.7857142857142856</v>
      </c>
      <c r="DO17" s="20">
        <v>9</v>
      </c>
      <c r="DP17" s="20">
        <v>0</v>
      </c>
      <c r="DQ17" s="20">
        <v>9</v>
      </c>
      <c r="DR17" s="20">
        <f>DQ17+10</f>
        <v>19</v>
      </c>
      <c r="DS17" s="20">
        <v>215</v>
      </c>
      <c r="DT17" s="20">
        <v>0</v>
      </c>
      <c r="DU17" s="20">
        <v>465</v>
      </c>
      <c r="DV17" s="20">
        <v>25</v>
      </c>
      <c r="DW17" s="21">
        <v>8.6</v>
      </c>
      <c r="DX17" s="21">
        <v>0</v>
      </c>
      <c r="DY17" s="21">
        <f>(DS17-DT17)/DV17</f>
        <v>8.6</v>
      </c>
      <c r="DZ17" s="21">
        <v>18.600000000000001</v>
      </c>
      <c r="EA17" s="20">
        <v>215</v>
      </c>
      <c r="EB17" s="20">
        <v>0</v>
      </c>
      <c r="EC17" s="20">
        <v>465</v>
      </c>
      <c r="ED17" s="20">
        <v>25</v>
      </c>
      <c r="EE17" s="21">
        <v>8.6</v>
      </c>
      <c r="EF17" s="21">
        <v>0</v>
      </c>
      <c r="EG17" s="21">
        <f>(EA17-EB17)/ED17</f>
        <v>8.6</v>
      </c>
      <c r="EH17" s="21">
        <v>18.600000000000001</v>
      </c>
      <c r="EI17" s="20">
        <v>187</v>
      </c>
      <c r="EJ17" s="20">
        <v>0</v>
      </c>
      <c r="EK17" s="20">
        <v>397</v>
      </c>
      <c r="EL17" s="20">
        <v>21</v>
      </c>
      <c r="EM17" s="21">
        <v>8.9047619047619051</v>
      </c>
      <c r="EN17" s="21">
        <v>0</v>
      </c>
      <c r="EO17" s="21">
        <f>(EI17-EJ17)/EL17</f>
        <v>8.9047619047619051</v>
      </c>
      <c r="EP17" s="21">
        <v>18.904761904761905</v>
      </c>
      <c r="EQ17" s="20">
        <v>99</v>
      </c>
      <c r="ER17" s="20">
        <v>0</v>
      </c>
      <c r="ES17" s="20">
        <v>209</v>
      </c>
      <c r="ET17" s="20">
        <v>11</v>
      </c>
      <c r="EU17" s="21">
        <v>9</v>
      </c>
      <c r="EV17" s="21">
        <v>0</v>
      </c>
      <c r="EW17" s="21">
        <f>(EQ17-ER17)/ET17</f>
        <v>9</v>
      </c>
      <c r="EX17" s="21">
        <v>19</v>
      </c>
      <c r="EY17" s="20">
        <v>25</v>
      </c>
      <c r="EZ17" s="21">
        <v>3.2188758248682006</v>
      </c>
      <c r="FA17" s="21">
        <v>5</v>
      </c>
      <c r="FB17" s="37">
        <v>3</v>
      </c>
      <c r="FC17" s="20">
        <v>0</v>
      </c>
      <c r="FD17" s="29">
        <v>0</v>
      </c>
      <c r="FE17" s="29">
        <v>2</v>
      </c>
      <c r="FF17" s="21">
        <v>6.8626999999999994E-2</v>
      </c>
      <c r="FG17" s="10">
        <v>0.77865076250272802</v>
      </c>
      <c r="FH17" s="10">
        <v>0.74282527718283997</v>
      </c>
      <c r="FI17" s="10">
        <v>0.220977825427987</v>
      </c>
      <c r="FJ17" s="10">
        <v>0.57242087208868198</v>
      </c>
      <c r="FK17" s="10">
        <v>0.50153402034199501</v>
      </c>
      <c r="FL17" s="10">
        <v>0.53519131096202299</v>
      </c>
      <c r="FM17" s="21">
        <v>7</v>
      </c>
      <c r="FN17" s="20">
        <v>67</v>
      </c>
      <c r="FO17" s="28">
        <v>11.5</v>
      </c>
      <c r="FP17" s="21">
        <v>-0.66896239526695922</v>
      </c>
      <c r="FQ17" s="20">
        <v>109</v>
      </c>
      <c r="FR17" s="20">
        <v>111</v>
      </c>
      <c r="FS17" s="20">
        <v>4.3</v>
      </c>
      <c r="FT17" s="20">
        <v>47</v>
      </c>
      <c r="FU17" s="20">
        <v>55</v>
      </c>
      <c r="FV17" s="20">
        <v>38.9</v>
      </c>
      <c r="FW17" s="20">
        <v>0.45500000000000002</v>
      </c>
      <c r="FX17" s="124">
        <v>5</v>
      </c>
      <c r="FY17" s="28">
        <v>8.5</v>
      </c>
      <c r="FZ17" s="123">
        <v>17</v>
      </c>
      <c r="GA17" s="129">
        <v>5</v>
      </c>
      <c r="GB17" s="9">
        <v>0</v>
      </c>
      <c r="GC17" s="13">
        <v>0</v>
      </c>
      <c r="GD17" s="15">
        <v>0.51</v>
      </c>
      <c r="GE17" s="15">
        <v>0.51</v>
      </c>
      <c r="GF17" s="15">
        <v>0.3775</v>
      </c>
      <c r="GG17" s="15">
        <v>0.48</v>
      </c>
      <c r="GH17" s="9">
        <v>0</v>
      </c>
      <c r="GI17" s="9">
        <v>0</v>
      </c>
      <c r="GJ17" s="11">
        <v>1</v>
      </c>
      <c r="GK17" s="11">
        <v>0</v>
      </c>
      <c r="GL17" s="11">
        <v>0</v>
      </c>
      <c r="GM17" s="29">
        <v>1303931</v>
      </c>
      <c r="GN17" s="21">
        <v>1.45</v>
      </c>
      <c r="GO17" s="10">
        <v>5.07</v>
      </c>
      <c r="GP17" s="28">
        <v>5.07</v>
      </c>
      <c r="GQ17" s="28">
        <v>41.5</v>
      </c>
      <c r="GR17" s="28">
        <v>42.35</v>
      </c>
      <c r="GS17" s="28">
        <v>60</v>
      </c>
      <c r="GT17" s="28">
        <v>46.355201719999997</v>
      </c>
      <c r="GU17" s="21">
        <v>0.39</v>
      </c>
      <c r="GV17" s="29">
        <v>0</v>
      </c>
      <c r="GW17" s="21">
        <v>-4.6051700000000002</v>
      </c>
      <c r="GX17" s="29">
        <v>0</v>
      </c>
      <c r="GY17" s="29">
        <v>0</v>
      </c>
      <c r="GZ17" s="29">
        <v>0</v>
      </c>
      <c r="HA17" s="21">
        <v>-24.45</v>
      </c>
      <c r="HB17" s="20">
        <v>-22.26</v>
      </c>
      <c r="HC17" s="29">
        <v>1</v>
      </c>
      <c r="HD17" s="29">
        <v>0</v>
      </c>
      <c r="HE17" s="21">
        <v>0.70250000000000001</v>
      </c>
      <c r="HF17" s="29">
        <v>50</v>
      </c>
      <c r="HG17" s="20">
        <v>51</v>
      </c>
      <c r="HH17" s="20">
        <v>100</v>
      </c>
      <c r="HI17" s="21">
        <v>0</v>
      </c>
      <c r="HJ17" s="20">
        <v>857.53</v>
      </c>
      <c r="HK17" s="21">
        <v>0</v>
      </c>
      <c r="HL17" s="21">
        <v>0</v>
      </c>
      <c r="HM17" s="29">
        <v>0</v>
      </c>
      <c r="HN17" s="20">
        <v>799.26</v>
      </c>
      <c r="HO17" s="29">
        <v>0</v>
      </c>
      <c r="HP17" s="20">
        <v>0</v>
      </c>
      <c r="HQ17" s="21">
        <v>0</v>
      </c>
      <c r="HR17" s="21">
        <v>2.558538</v>
      </c>
      <c r="HS17" s="40">
        <v>1</v>
      </c>
      <c r="HT17" s="40">
        <v>1</v>
      </c>
      <c r="HU17" s="29">
        <v>8760</v>
      </c>
      <c r="HV17" s="21"/>
      <c r="HW17" s="29">
        <v>566730</v>
      </c>
      <c r="HX17" s="20">
        <v>589403.18999999994</v>
      </c>
      <c r="HY17" s="29">
        <v>1</v>
      </c>
      <c r="HZ17" s="65" t="s">
        <v>721</v>
      </c>
      <c r="IA17" s="65" t="s">
        <v>722</v>
      </c>
      <c r="IB17" s="29">
        <v>6</v>
      </c>
      <c r="IC17" s="11">
        <v>0</v>
      </c>
      <c r="ID17" s="29">
        <v>0</v>
      </c>
      <c r="IE17" s="29">
        <v>1</v>
      </c>
    </row>
    <row r="18" spans="1:239">
      <c r="A18" s="65" t="s">
        <v>723</v>
      </c>
      <c r="B18" s="8" t="s">
        <v>724</v>
      </c>
      <c r="C18" s="9">
        <v>50</v>
      </c>
      <c r="D18" s="20">
        <v>50</v>
      </c>
      <c r="E18" s="9">
        <v>50</v>
      </c>
      <c r="F18" s="77">
        <v>61</v>
      </c>
      <c r="G18" s="9">
        <v>60</v>
      </c>
      <c r="H18" s="20">
        <v>60</v>
      </c>
      <c r="I18" s="20">
        <v>83</v>
      </c>
      <c r="J18" s="20">
        <f t="shared" si="0"/>
        <v>3</v>
      </c>
      <c r="K18" s="21">
        <v>0.22660098522167488</v>
      </c>
      <c r="L18" s="21">
        <f>ABS((H18-G18)/H18)</f>
        <v>0</v>
      </c>
      <c r="M18" s="29">
        <v>1</v>
      </c>
      <c r="N18" s="9">
        <v>60</v>
      </c>
      <c r="O18" s="77">
        <v>76</v>
      </c>
      <c r="P18" s="55">
        <v>65.45</v>
      </c>
      <c r="Q18" s="55">
        <v>69.3</v>
      </c>
      <c r="R18" s="55">
        <v>61.78</v>
      </c>
      <c r="S18" s="20">
        <v>220</v>
      </c>
      <c r="T18" s="29">
        <v>6217.7324183999999</v>
      </c>
      <c r="U18" s="29">
        <v>6473.5119999999997</v>
      </c>
      <c r="V18" s="11">
        <v>6283.1496289999995</v>
      </c>
      <c r="W18" s="11">
        <v>4718</v>
      </c>
      <c r="X18" s="29">
        <v>4922.8637067258469</v>
      </c>
      <c r="Y18" s="29">
        <f t="shared" si="1"/>
        <v>5</v>
      </c>
      <c r="Z18" s="29">
        <v>1</v>
      </c>
      <c r="AA18" s="14">
        <v>2.27</v>
      </c>
      <c r="AB18" s="28">
        <v>14.998806666666667</v>
      </c>
      <c r="AC18" s="38">
        <v>44</v>
      </c>
      <c r="AD18" s="38">
        <v>17.399999999999999</v>
      </c>
      <c r="AE18" s="29">
        <v>43.5</v>
      </c>
      <c r="AF18" s="13">
        <v>59.6</v>
      </c>
      <c r="AG18" s="13"/>
      <c r="AH18" s="13">
        <v>59.1</v>
      </c>
      <c r="AI18" s="13">
        <v>59.35</v>
      </c>
      <c r="AJ18" s="11">
        <v>1</v>
      </c>
      <c r="AK18" s="13">
        <v>59.35</v>
      </c>
      <c r="AL18" s="13">
        <f>AVERAGE(AF18:AH18)</f>
        <v>59.35</v>
      </c>
      <c r="AM18" s="13">
        <f>AVERAGE(AF18:AH18)</f>
        <v>59.35</v>
      </c>
      <c r="AN18" s="14">
        <v>59.6</v>
      </c>
      <c r="AO18" s="9">
        <v>0</v>
      </c>
      <c r="AP18" s="57">
        <v>7.7606999999999995E-2</v>
      </c>
      <c r="AQ18" s="20">
        <v>20</v>
      </c>
      <c r="AR18" s="46">
        <v>7.5394941330000007E-2</v>
      </c>
      <c r="AS18" s="28">
        <v>7.1</v>
      </c>
      <c r="AT18" s="12">
        <v>3.97</v>
      </c>
      <c r="AU18" s="12">
        <v>4.0709999999999997</v>
      </c>
      <c r="AV18" s="12">
        <v>4.0199999999999996</v>
      </c>
      <c r="AW18" s="11">
        <v>1</v>
      </c>
      <c r="AX18" s="28">
        <v>81.209919999999997</v>
      </c>
      <c r="AY18" s="28">
        <v>82.881810000000002</v>
      </c>
      <c r="AZ18" s="28">
        <v>82.031300000000002</v>
      </c>
      <c r="BA18" s="11">
        <v>1</v>
      </c>
      <c r="BB18" s="13">
        <v>19.8</v>
      </c>
      <c r="BC18" s="13">
        <v>19.100000000000001</v>
      </c>
      <c r="BD18" s="13">
        <v>18.399999999999999</v>
      </c>
      <c r="BE18" s="13">
        <v>3.9</v>
      </c>
      <c r="BF18" s="13"/>
      <c r="BG18" s="13"/>
      <c r="BH18" s="11"/>
      <c r="BI18" s="11">
        <v>315.75</v>
      </c>
      <c r="BJ18" s="14">
        <v>6.05</v>
      </c>
      <c r="BK18" s="14">
        <v>2.4500000000000002</v>
      </c>
      <c r="BL18" s="11">
        <v>1</v>
      </c>
      <c r="BM18" s="14">
        <v>3.65</v>
      </c>
      <c r="BN18" s="14">
        <v>3.47</v>
      </c>
      <c r="BO18" s="17">
        <v>127.5</v>
      </c>
      <c r="BP18" s="11">
        <v>118</v>
      </c>
      <c r="BQ18" s="11">
        <v>29</v>
      </c>
      <c r="BR18" s="18">
        <v>4.068965517241379</v>
      </c>
      <c r="BS18" s="13"/>
      <c r="BT18" s="13"/>
      <c r="BU18" s="11"/>
      <c r="BV18" s="11">
        <v>72</v>
      </c>
      <c r="BW18" s="11">
        <v>75</v>
      </c>
      <c r="BX18" s="13"/>
      <c r="BY18" s="16">
        <v>65</v>
      </c>
      <c r="BZ18" s="16">
        <f>AVERAGE(BW18:BY18)</f>
        <v>70</v>
      </c>
      <c r="CA18" s="11">
        <v>73</v>
      </c>
      <c r="CB18" s="29">
        <v>71.900000000000006</v>
      </c>
      <c r="CC18" s="16">
        <v>84</v>
      </c>
      <c r="CD18" s="29">
        <v>76.3</v>
      </c>
      <c r="CE18" s="29"/>
      <c r="CF18" s="29"/>
      <c r="CG18" s="29">
        <v>76.3</v>
      </c>
      <c r="CH18" s="29">
        <v>1</v>
      </c>
      <c r="CI18" s="17"/>
      <c r="CJ18" s="13"/>
      <c r="CK18" s="11">
        <f>AVERAGE(CA18:CJ18)</f>
        <v>63.75</v>
      </c>
      <c r="CL18" s="131">
        <v>100</v>
      </c>
      <c r="CM18" s="29">
        <v>69.285714285714292</v>
      </c>
      <c r="CN18" s="20">
        <v>96</v>
      </c>
      <c r="CO18" s="75">
        <v>66</v>
      </c>
      <c r="CP18" s="75">
        <v>78</v>
      </c>
      <c r="CQ18" s="130">
        <v>97</v>
      </c>
      <c r="CR18" s="75">
        <v>90</v>
      </c>
      <c r="CS18" s="130">
        <v>86</v>
      </c>
      <c r="CT18" s="19">
        <v>80.2</v>
      </c>
      <c r="CU18" s="19">
        <v>93.8</v>
      </c>
      <c r="CV18" s="19">
        <v>74.599999999999994</v>
      </c>
      <c r="CW18" s="19">
        <v>62</v>
      </c>
      <c r="CX18" s="19">
        <v>82.86666666666666</v>
      </c>
      <c r="CY18" s="11">
        <v>83</v>
      </c>
      <c r="CZ18" s="11">
        <v>82</v>
      </c>
      <c r="DA18" s="20">
        <v>83</v>
      </c>
      <c r="DB18" s="11">
        <v>96</v>
      </c>
      <c r="DC18" s="11">
        <f>AVERAGE(CZ18:DB18)</f>
        <v>87</v>
      </c>
      <c r="DD18" s="11">
        <v>72</v>
      </c>
      <c r="DE18" s="20">
        <v>70</v>
      </c>
      <c r="DF18" s="11">
        <v>78</v>
      </c>
      <c r="DG18" s="11">
        <f>AVERAGE(DD18:DF18)</f>
        <v>73.333333333333329</v>
      </c>
      <c r="DH18" s="29">
        <v>10</v>
      </c>
      <c r="DI18" s="29">
        <v>65</v>
      </c>
      <c r="DJ18" s="19">
        <v>38.1</v>
      </c>
      <c r="DK18" s="19">
        <v>2.15</v>
      </c>
      <c r="DL18" s="21">
        <v>0</v>
      </c>
      <c r="DM18" s="29">
        <v>0</v>
      </c>
      <c r="DN18" s="21">
        <v>1.357142840112957</v>
      </c>
      <c r="DO18" s="20">
        <v>8</v>
      </c>
      <c r="DP18" s="20">
        <v>0</v>
      </c>
      <c r="DQ18" s="20">
        <v>8</v>
      </c>
      <c r="DR18" s="20">
        <f>DQ18+10</f>
        <v>18</v>
      </c>
      <c r="DS18" s="20">
        <v>202</v>
      </c>
      <c r="DT18" s="20">
        <v>353</v>
      </c>
      <c r="DU18" s="20">
        <v>699</v>
      </c>
      <c r="DV18" s="20">
        <v>85</v>
      </c>
      <c r="DW18" s="21">
        <v>2.3764705882352941</v>
      </c>
      <c r="DX18" s="21">
        <v>4.1529411764705886</v>
      </c>
      <c r="DY18" s="21">
        <f>(DS18-DT18)/DV18</f>
        <v>-1.776470588235294</v>
      </c>
      <c r="DZ18" s="21">
        <v>8.2235294117647051</v>
      </c>
      <c r="EA18" s="20">
        <v>87</v>
      </c>
      <c r="EB18" s="20">
        <v>145</v>
      </c>
      <c r="EC18" s="20">
        <v>242</v>
      </c>
      <c r="ED18" s="20">
        <v>30</v>
      </c>
      <c r="EE18" s="21">
        <v>2.9</v>
      </c>
      <c r="EF18" s="21">
        <v>4.833333333333333</v>
      </c>
      <c r="EG18" s="21">
        <f>(EA18-EB18)/ED18</f>
        <v>-1.9333333333333333</v>
      </c>
      <c r="EH18" s="21">
        <v>8.0666666666666664</v>
      </c>
      <c r="EI18" s="20">
        <v>67</v>
      </c>
      <c r="EJ18" s="20">
        <v>99</v>
      </c>
      <c r="EK18" s="20">
        <v>178</v>
      </c>
      <c r="EL18" s="20">
        <v>21</v>
      </c>
      <c r="EM18" s="21">
        <v>3.1904761904761907</v>
      </c>
      <c r="EN18" s="21">
        <v>4.7142857142857144</v>
      </c>
      <c r="EO18" s="21">
        <f>(EI18-EJ18)/EL18</f>
        <v>-1.5238095238095237</v>
      </c>
      <c r="EP18" s="21">
        <v>8.4761904761904763</v>
      </c>
      <c r="EQ18" s="20">
        <v>55</v>
      </c>
      <c r="ER18" s="20">
        <v>27</v>
      </c>
      <c r="ES18" s="20">
        <v>138</v>
      </c>
      <c r="ET18" s="20">
        <v>11</v>
      </c>
      <c r="EU18" s="21">
        <v>5</v>
      </c>
      <c r="EV18" s="21">
        <v>2.4545454545454546</v>
      </c>
      <c r="EW18" s="21">
        <f>(EQ18-ER18)/ET18</f>
        <v>2.5454545454545454</v>
      </c>
      <c r="EX18" s="21">
        <v>12.545454545454545</v>
      </c>
      <c r="EY18" s="20">
        <v>20</v>
      </c>
      <c r="EZ18" s="21">
        <v>2.9957322735539909</v>
      </c>
      <c r="FA18" s="21">
        <v>6.8888888888888893</v>
      </c>
      <c r="FB18" s="37">
        <v>4</v>
      </c>
      <c r="FC18" s="20">
        <v>0</v>
      </c>
      <c r="FD18" s="29">
        <v>0</v>
      </c>
      <c r="FE18" s="29">
        <v>0</v>
      </c>
      <c r="FF18" s="21">
        <v>0.77451000000000003</v>
      </c>
      <c r="FG18" s="10">
        <v>0.55168050950865999</v>
      </c>
      <c r="FH18" s="10">
        <v>-0.32263921138726898</v>
      </c>
      <c r="FI18" s="10">
        <v>-0.21993543240760299</v>
      </c>
      <c r="FJ18" s="10">
        <v>0.13381615967891899</v>
      </c>
      <c r="FK18" s="10">
        <v>-0.22209142972638199</v>
      </c>
      <c r="FL18" s="10">
        <v>5.7616844191703903E-2</v>
      </c>
      <c r="FM18" s="21">
        <v>6.3593700000000002</v>
      </c>
      <c r="FN18" s="20">
        <v>304</v>
      </c>
      <c r="FO18" s="28">
        <v>32.1</v>
      </c>
      <c r="FP18" s="21">
        <v>0.88605580305247844</v>
      </c>
      <c r="FQ18" s="20">
        <v>101</v>
      </c>
      <c r="FR18" s="20">
        <v>109</v>
      </c>
      <c r="FS18" s="20">
        <v>2.6</v>
      </c>
      <c r="FT18" s="20">
        <v>34</v>
      </c>
      <c r="FU18" s="20">
        <v>54</v>
      </c>
      <c r="FV18" s="20">
        <v>28.7</v>
      </c>
      <c r="FW18" s="20">
        <v>0.377</v>
      </c>
      <c r="FX18" s="124">
        <v>5</v>
      </c>
      <c r="FY18" s="28">
        <v>5.9</v>
      </c>
      <c r="FZ18" s="123">
        <v>8.6</v>
      </c>
      <c r="GA18" s="129">
        <v>5</v>
      </c>
      <c r="GB18" s="9">
        <v>0</v>
      </c>
      <c r="GC18" s="13">
        <v>0.1</v>
      </c>
      <c r="GD18" s="15">
        <v>7.0000000000000007E-2</v>
      </c>
      <c r="GE18" s="15">
        <v>7.0000000000000007E-2</v>
      </c>
      <c r="GF18" s="15">
        <v>5.5800000000000002E-2</v>
      </c>
      <c r="GG18" s="15">
        <v>0.64</v>
      </c>
      <c r="GH18" s="9">
        <v>0</v>
      </c>
      <c r="GI18" s="9">
        <v>0</v>
      </c>
      <c r="GJ18" s="11">
        <v>0</v>
      </c>
      <c r="GK18" s="9">
        <v>1</v>
      </c>
      <c r="GL18" s="11">
        <v>0</v>
      </c>
      <c r="GM18" s="29">
        <v>151052598</v>
      </c>
      <c r="GN18" s="21">
        <v>159.22200000000001</v>
      </c>
      <c r="GO18" s="10">
        <v>2.74</v>
      </c>
      <c r="GP18" s="28">
        <v>2.7440000000000002</v>
      </c>
      <c r="GQ18" s="28">
        <v>74.7</v>
      </c>
      <c r="GR18" s="28">
        <v>74.757999999999996</v>
      </c>
      <c r="GS18" s="28">
        <v>78.3</v>
      </c>
      <c r="GT18" s="28">
        <v>52.055541990000002</v>
      </c>
      <c r="GU18" s="21">
        <v>0.19350000000000001</v>
      </c>
      <c r="GV18" s="29">
        <v>0</v>
      </c>
      <c r="GW18" s="21">
        <v>2.8442280000000002</v>
      </c>
      <c r="GX18" s="29">
        <v>2</v>
      </c>
      <c r="GY18" s="29">
        <v>0</v>
      </c>
      <c r="GZ18" s="29">
        <v>0</v>
      </c>
      <c r="HA18" s="21">
        <v>-15.45</v>
      </c>
      <c r="HB18" s="20">
        <v>-10.83</v>
      </c>
      <c r="HC18" s="29">
        <v>1</v>
      </c>
      <c r="HD18" s="29">
        <v>1</v>
      </c>
      <c r="HE18" s="21">
        <v>0.93079999999999996</v>
      </c>
      <c r="HF18" s="29">
        <v>33.78</v>
      </c>
      <c r="HG18" s="20">
        <v>81</v>
      </c>
      <c r="HH18" s="20">
        <v>93</v>
      </c>
      <c r="HI18" s="21">
        <v>9.2515700000000006E-2</v>
      </c>
      <c r="HJ18" s="20">
        <v>683.28</v>
      </c>
      <c r="HK18" s="21">
        <v>0.34126459999999997</v>
      </c>
      <c r="HL18" s="21">
        <v>0.34</v>
      </c>
      <c r="HM18" s="29">
        <v>21</v>
      </c>
      <c r="HN18" s="20">
        <v>315.76</v>
      </c>
      <c r="HO18" s="29">
        <v>37</v>
      </c>
      <c r="HP18" s="20">
        <v>37</v>
      </c>
      <c r="HQ18" s="21">
        <v>69.452479999999994</v>
      </c>
      <c r="HR18" s="21">
        <v>13.66733</v>
      </c>
      <c r="HS18" s="40">
        <v>0</v>
      </c>
      <c r="HT18" s="40">
        <v>0</v>
      </c>
      <c r="HU18" s="29">
        <v>7700</v>
      </c>
      <c r="HV18" s="21">
        <v>1.085</v>
      </c>
      <c r="HW18" s="29">
        <v>8456510</v>
      </c>
      <c r="HX18" s="20">
        <v>8420640</v>
      </c>
      <c r="HY18" s="29">
        <v>1</v>
      </c>
      <c r="HZ18" s="65" t="s">
        <v>725</v>
      </c>
      <c r="IA18" s="20" t="s">
        <v>726</v>
      </c>
      <c r="IB18" s="29">
        <v>6</v>
      </c>
      <c r="IC18" s="11">
        <v>0</v>
      </c>
      <c r="ID18" s="29">
        <v>1</v>
      </c>
      <c r="IE18" s="29">
        <v>1</v>
      </c>
    </row>
    <row r="19" spans="1:239">
      <c r="A19" s="65" t="s">
        <v>727</v>
      </c>
      <c r="B19" s="8" t="s">
        <v>728</v>
      </c>
      <c r="C19" s="9">
        <v>125</v>
      </c>
      <c r="D19" s="20">
        <v>118</v>
      </c>
      <c r="E19" s="9">
        <v>125</v>
      </c>
      <c r="F19" s="77">
        <v>135</v>
      </c>
      <c r="G19" s="9">
        <v>196</v>
      </c>
      <c r="H19" s="20">
        <v>210</v>
      </c>
      <c r="I19" s="20">
        <v>228</v>
      </c>
      <c r="J19" s="20">
        <f t="shared" si="0"/>
        <v>3</v>
      </c>
      <c r="K19" s="21">
        <v>7.8864353312302835E-2</v>
      </c>
      <c r="L19" s="21">
        <f>ABS((H19-G19)/H19)</f>
        <v>6.6666666666666666E-2</v>
      </c>
      <c r="M19" s="29">
        <v>1</v>
      </c>
      <c r="N19" s="9">
        <v>196</v>
      </c>
      <c r="O19" s="77">
        <v>218</v>
      </c>
      <c r="P19" s="55">
        <v>45.39</v>
      </c>
      <c r="Q19" s="55">
        <v>46.5</v>
      </c>
      <c r="R19" s="55">
        <v>44.34</v>
      </c>
      <c r="S19" s="20">
        <v>930</v>
      </c>
      <c r="T19" s="29">
        <v>845.37124892999998</v>
      </c>
      <c r="U19" s="29">
        <v>865.63160000000005</v>
      </c>
      <c r="V19" s="11">
        <v>962.76349849999997</v>
      </c>
      <c r="W19" s="11">
        <v>618</v>
      </c>
      <c r="X19" s="29">
        <v>742.35848213873169</v>
      </c>
      <c r="Y19" s="29">
        <f t="shared" si="1"/>
        <v>5</v>
      </c>
      <c r="Z19" s="29">
        <v>1</v>
      </c>
      <c r="AA19" s="14">
        <v>1.1200000000000001</v>
      </c>
      <c r="AB19" s="28">
        <v>34.18336</v>
      </c>
      <c r="AC19" s="38">
        <v>86</v>
      </c>
      <c r="AD19" s="38">
        <v>85.8</v>
      </c>
      <c r="AE19" s="38"/>
      <c r="AF19" s="13"/>
      <c r="AG19" s="28">
        <v>48.22</v>
      </c>
      <c r="AH19" s="13">
        <v>48.2</v>
      </c>
      <c r="AI19" s="13">
        <v>48.21</v>
      </c>
      <c r="AJ19" s="11">
        <v>1</v>
      </c>
      <c r="AK19" s="13">
        <v>48.21</v>
      </c>
      <c r="AL19" s="13">
        <f>AVERAGE(AF19:AH19)</f>
        <v>48.21</v>
      </c>
      <c r="AM19" s="13">
        <f>AVERAGE(AF19:AH19)</f>
        <v>48.21</v>
      </c>
      <c r="AN19" s="14">
        <v>39.687620000000003</v>
      </c>
      <c r="AO19" s="9">
        <v>1</v>
      </c>
      <c r="AP19" s="57">
        <v>3.8420000000000003E-2</v>
      </c>
      <c r="AQ19" s="20">
        <v>60</v>
      </c>
      <c r="AR19" s="46">
        <v>0.55269660189000003</v>
      </c>
      <c r="AS19" s="28">
        <v>45.5</v>
      </c>
      <c r="AT19" s="12"/>
      <c r="AU19" s="12"/>
      <c r="AV19" s="12"/>
      <c r="AW19" s="11">
        <v>0</v>
      </c>
      <c r="AX19" s="28">
        <v>7.959479</v>
      </c>
      <c r="AY19" s="28">
        <v>25.011939999999999</v>
      </c>
      <c r="AZ19" s="28">
        <v>16.349460000000001</v>
      </c>
      <c r="BA19" s="11">
        <v>1</v>
      </c>
      <c r="BB19" s="13">
        <v>92</v>
      </c>
      <c r="BC19" s="13">
        <v>83.6</v>
      </c>
      <c r="BD19" s="13">
        <v>75</v>
      </c>
      <c r="BE19" s="13"/>
      <c r="BF19" s="13"/>
      <c r="BG19" s="13"/>
      <c r="BH19" s="11">
        <v>31</v>
      </c>
      <c r="BI19" s="11">
        <v>31</v>
      </c>
      <c r="BJ19" s="14">
        <v>4.1500000000000004</v>
      </c>
      <c r="BK19" s="14">
        <v>1</v>
      </c>
      <c r="BL19" s="11">
        <v>1</v>
      </c>
      <c r="BM19" s="14">
        <v>3.2</v>
      </c>
      <c r="BN19" s="14">
        <v>0.30499999999999999</v>
      </c>
      <c r="BO19" s="17">
        <v>3</v>
      </c>
      <c r="BP19" s="11">
        <v>3</v>
      </c>
      <c r="BQ19" s="11">
        <v>10</v>
      </c>
      <c r="BR19" s="18">
        <v>0.3</v>
      </c>
      <c r="BS19" s="13"/>
      <c r="BT19" s="13"/>
      <c r="BU19" s="11">
        <v>70</v>
      </c>
      <c r="BV19" s="11"/>
      <c r="BW19" s="11">
        <v>49</v>
      </c>
      <c r="BX19" s="13">
        <v>32.9</v>
      </c>
      <c r="BY19" s="13"/>
      <c r="BZ19" s="16">
        <f>AVERAGE(BW19:BY19)</f>
        <v>40.950000000000003</v>
      </c>
      <c r="CA19" s="11">
        <v>33</v>
      </c>
      <c r="CB19" s="29">
        <v>41.5</v>
      </c>
      <c r="CC19" s="13"/>
      <c r="CD19" s="29">
        <v>37.25</v>
      </c>
      <c r="CE19" s="29"/>
      <c r="CF19" s="29"/>
      <c r="CG19" s="29">
        <v>37.25</v>
      </c>
      <c r="CH19" s="29">
        <v>1</v>
      </c>
      <c r="CI19" s="17">
        <v>30</v>
      </c>
      <c r="CJ19" s="13">
        <v>48.8</v>
      </c>
      <c r="CK19" s="11">
        <f>AVERAGE(CA19:CJ19)</f>
        <v>32.68571428571429</v>
      </c>
      <c r="CL19" s="29">
        <v>47.7</v>
      </c>
      <c r="CM19" s="29">
        <v>37.666666666666664</v>
      </c>
      <c r="CN19" s="20">
        <v>23</v>
      </c>
      <c r="CO19" s="75">
        <v>66</v>
      </c>
      <c r="CP19" s="75">
        <v>79</v>
      </c>
      <c r="CQ19" s="75">
        <v>54</v>
      </c>
      <c r="CR19" s="75">
        <v>74</v>
      </c>
      <c r="CS19" s="130">
        <v>84</v>
      </c>
      <c r="CT19" s="19">
        <v>61.5</v>
      </c>
      <c r="CU19" s="19">
        <v>31</v>
      </c>
      <c r="CV19" s="19">
        <v>39</v>
      </c>
      <c r="CW19" s="19">
        <v>33.666666666666664</v>
      </c>
      <c r="CX19" s="19">
        <v>43.833333333333336</v>
      </c>
      <c r="CY19" s="11">
        <v>50</v>
      </c>
      <c r="CZ19" s="11">
        <v>53</v>
      </c>
      <c r="DA19" s="20">
        <v>39</v>
      </c>
      <c r="DB19" s="11">
        <v>67</v>
      </c>
      <c r="DC19" s="11">
        <f>AVERAGE(CZ19:DB19)</f>
        <v>53</v>
      </c>
      <c r="DD19" s="11">
        <v>24</v>
      </c>
      <c r="DE19" s="20">
        <v>13</v>
      </c>
      <c r="DF19" s="11">
        <v>10</v>
      </c>
      <c r="DG19" s="11">
        <f>AVERAGE(DD19:DF19)</f>
        <v>15.666666666666666</v>
      </c>
      <c r="DH19" s="29">
        <v>17</v>
      </c>
      <c r="DI19" s="29">
        <v>2</v>
      </c>
      <c r="DJ19" s="19">
        <v>54.17</v>
      </c>
      <c r="DK19" s="19">
        <v>0</v>
      </c>
      <c r="DL19" s="21">
        <v>0</v>
      </c>
      <c r="DM19" s="29">
        <v>0</v>
      </c>
      <c r="DN19" s="21">
        <v>2.54285717010498</v>
      </c>
      <c r="DO19" s="20">
        <v>0</v>
      </c>
      <c r="DP19" s="20">
        <v>7</v>
      </c>
      <c r="DQ19" s="20">
        <v>-7</v>
      </c>
      <c r="DR19" s="20">
        <f>DQ19+10</f>
        <v>3</v>
      </c>
      <c r="DS19" s="20">
        <v>12</v>
      </c>
      <c r="DT19" s="20">
        <v>176</v>
      </c>
      <c r="DU19" s="20">
        <v>136</v>
      </c>
      <c r="DV19" s="20">
        <v>30</v>
      </c>
      <c r="DW19" s="21">
        <v>0.4</v>
      </c>
      <c r="DX19" s="21">
        <v>5.8666666666666663</v>
      </c>
      <c r="DY19" s="21">
        <f>(DS19-DT19)/DV19</f>
        <v>-5.4666666666666668</v>
      </c>
      <c r="DZ19" s="21">
        <v>4.5333333333333332</v>
      </c>
      <c r="EA19" s="20">
        <v>12</v>
      </c>
      <c r="EB19" s="20">
        <v>176</v>
      </c>
      <c r="EC19" s="20">
        <v>136</v>
      </c>
      <c r="ED19" s="20">
        <v>30</v>
      </c>
      <c r="EE19" s="21">
        <v>0.4</v>
      </c>
      <c r="EF19" s="21">
        <v>5.8666666666666663</v>
      </c>
      <c r="EG19" s="21">
        <f>(EA19-EB19)/ED19</f>
        <v>-5.4666666666666668</v>
      </c>
      <c r="EH19" s="21">
        <v>4.5333333333333332</v>
      </c>
      <c r="EI19" s="20">
        <v>12</v>
      </c>
      <c r="EJ19" s="20">
        <v>107</v>
      </c>
      <c r="EK19" s="20">
        <v>105</v>
      </c>
      <c r="EL19" s="20">
        <v>20</v>
      </c>
      <c r="EM19" s="21">
        <v>0.6</v>
      </c>
      <c r="EN19" s="21">
        <v>5.35</v>
      </c>
      <c r="EO19" s="21">
        <f>(EI19-EJ19)/EL19</f>
        <v>-4.75</v>
      </c>
      <c r="EP19" s="21">
        <v>5.25</v>
      </c>
      <c r="EQ19" s="20">
        <v>0</v>
      </c>
      <c r="ER19" s="20">
        <v>77</v>
      </c>
      <c r="ES19" s="20">
        <v>33</v>
      </c>
      <c r="ET19" s="20">
        <v>11</v>
      </c>
      <c r="EU19" s="21">
        <v>0</v>
      </c>
      <c r="EV19" s="21">
        <v>7</v>
      </c>
      <c r="EW19" s="21">
        <f>(EQ19-ER19)/ET19</f>
        <v>-7</v>
      </c>
      <c r="EX19" s="21">
        <v>3</v>
      </c>
      <c r="EY19" s="20">
        <v>2</v>
      </c>
      <c r="EZ19" s="21">
        <v>0.69314718055994529</v>
      </c>
      <c r="FA19" s="21">
        <v>10.111111111111111</v>
      </c>
      <c r="FB19" s="37">
        <v>11</v>
      </c>
      <c r="FC19" s="20">
        <v>0</v>
      </c>
      <c r="FD19" s="29">
        <v>0</v>
      </c>
      <c r="FE19" s="29">
        <v>2</v>
      </c>
      <c r="FF19" s="21">
        <v>0.35662949999999999</v>
      </c>
      <c r="FG19" s="10">
        <v>-0.21346292357511801</v>
      </c>
      <c r="FH19" s="10">
        <v>-0.51662099737905598</v>
      </c>
      <c r="FI19" s="10">
        <v>-5.9200859017791298E-2</v>
      </c>
      <c r="FJ19" s="10">
        <v>-3.7829759075897099E-2</v>
      </c>
      <c r="FK19" s="10">
        <v>-0.350050124395757</v>
      </c>
      <c r="FL19" s="10">
        <v>-0.367644752844689</v>
      </c>
      <c r="FM19" s="21">
        <v>4.75</v>
      </c>
      <c r="FN19" s="20">
        <v>181</v>
      </c>
      <c r="FQ19" s="20">
        <v>102</v>
      </c>
      <c r="FR19" s="20">
        <v>107</v>
      </c>
      <c r="FS19" s="20">
        <v>39.1</v>
      </c>
      <c r="FT19" s="20">
        <v>47</v>
      </c>
      <c r="FU19" s="20">
        <v>96</v>
      </c>
      <c r="FV19" s="20">
        <v>39.700000000000003</v>
      </c>
      <c r="FW19" s="20">
        <v>0.318</v>
      </c>
      <c r="FX19" s="124"/>
      <c r="FY19" s="28">
        <v>10.5</v>
      </c>
      <c r="FZ19" s="123">
        <v>11.7</v>
      </c>
      <c r="GA19" s="129">
        <v>10.5</v>
      </c>
      <c r="GB19" s="9">
        <v>0</v>
      </c>
      <c r="GC19" s="13">
        <v>43</v>
      </c>
      <c r="GD19" s="15">
        <v>0.41983110000000001</v>
      </c>
      <c r="GE19" s="15"/>
      <c r="GF19" s="15">
        <v>0.54669999999999996</v>
      </c>
      <c r="GG19" s="15">
        <v>0.76</v>
      </c>
      <c r="GH19" s="9">
        <v>0</v>
      </c>
      <c r="GI19" s="9">
        <v>0</v>
      </c>
      <c r="GJ19" s="11">
        <v>1</v>
      </c>
      <c r="GK19" s="11">
        <v>0</v>
      </c>
      <c r="GL19" s="11">
        <v>0</v>
      </c>
      <c r="GM19" s="29">
        <v>9037343</v>
      </c>
      <c r="GN19" s="21">
        <v>10.377000000000001</v>
      </c>
      <c r="GO19" s="10">
        <v>7.02</v>
      </c>
      <c r="GP19" s="28">
        <v>7.02</v>
      </c>
      <c r="GQ19" s="28">
        <v>13.6</v>
      </c>
      <c r="GR19" s="28">
        <v>13.561</v>
      </c>
      <c r="GS19" s="28">
        <v>15.9</v>
      </c>
      <c r="GT19" s="28">
        <v>92.382598880000003</v>
      </c>
      <c r="GU19" s="21">
        <v>1</v>
      </c>
      <c r="GV19" s="29">
        <v>0</v>
      </c>
      <c r="GW19" s="21">
        <v>-4.6051700000000002</v>
      </c>
      <c r="GX19" s="29">
        <v>0</v>
      </c>
      <c r="GY19" s="29">
        <v>0</v>
      </c>
      <c r="GZ19" s="29">
        <v>0</v>
      </c>
      <c r="HA19" s="21">
        <v>12.2</v>
      </c>
      <c r="HB19" s="20">
        <v>12.27</v>
      </c>
      <c r="HC19" s="29">
        <v>1</v>
      </c>
      <c r="HD19" s="29">
        <v>1</v>
      </c>
      <c r="HE19" s="21">
        <v>1</v>
      </c>
      <c r="HF19" s="29">
        <v>100</v>
      </c>
      <c r="HG19" s="20">
        <v>100</v>
      </c>
      <c r="HH19" s="20">
        <v>100</v>
      </c>
      <c r="HI19" s="21">
        <v>0</v>
      </c>
      <c r="HJ19" s="20">
        <v>732.25</v>
      </c>
      <c r="HK19" s="21">
        <v>0</v>
      </c>
      <c r="HL19" s="21">
        <v>0</v>
      </c>
      <c r="HM19" s="29">
        <v>0</v>
      </c>
      <c r="HN19" s="20">
        <v>731.84</v>
      </c>
      <c r="HO19" s="29">
        <v>0</v>
      </c>
      <c r="HP19" s="20">
        <v>0</v>
      </c>
      <c r="HQ19" s="21">
        <v>0</v>
      </c>
      <c r="HR19" s="21">
        <v>37.927630000000001</v>
      </c>
      <c r="HS19" s="40">
        <v>1</v>
      </c>
      <c r="HT19" s="40">
        <v>1</v>
      </c>
      <c r="HU19" s="29">
        <v>4480</v>
      </c>
      <c r="HV19" s="21">
        <v>1.2803739999999999</v>
      </c>
      <c r="HW19" s="29">
        <v>273600</v>
      </c>
      <c r="HX19" s="20">
        <v>276522.19</v>
      </c>
      <c r="HY19" s="29">
        <v>0</v>
      </c>
      <c r="HZ19" s="65" t="s">
        <v>729</v>
      </c>
      <c r="IA19" s="20" t="s">
        <v>730</v>
      </c>
      <c r="IB19" s="29">
        <v>5</v>
      </c>
      <c r="IC19" s="11">
        <v>0</v>
      </c>
      <c r="ID19" s="29">
        <v>0</v>
      </c>
      <c r="IE19" s="29">
        <v>1</v>
      </c>
    </row>
    <row r="20" spans="1:239">
      <c r="A20" s="65" t="s">
        <v>730</v>
      </c>
      <c r="B20" s="8" t="s">
        <v>731</v>
      </c>
      <c r="C20" s="9">
        <v>102</v>
      </c>
      <c r="D20" s="20">
        <v>114</v>
      </c>
      <c r="E20" s="9">
        <v>102</v>
      </c>
      <c r="F20" s="77"/>
      <c r="G20" s="9">
        <v>168</v>
      </c>
      <c r="H20" s="20"/>
      <c r="I20" s="20">
        <v>192</v>
      </c>
      <c r="J20" s="20">
        <f t="shared" si="0"/>
        <v>2</v>
      </c>
      <c r="K20" s="21">
        <v>0.125</v>
      </c>
      <c r="L20" s="20"/>
      <c r="M20" s="29">
        <v>0</v>
      </c>
      <c r="N20" s="9">
        <v>168</v>
      </c>
      <c r="O20" s="77"/>
      <c r="P20" s="55"/>
      <c r="Q20" s="55"/>
      <c r="R20" s="55"/>
      <c r="T20" s="29">
        <v>828.23962257000005</v>
      </c>
      <c r="U20" s="29">
        <v>883.04600000000005</v>
      </c>
      <c r="V20" s="11"/>
      <c r="W20" s="29">
        <v>625</v>
      </c>
      <c r="X20" s="29">
        <v>733.96335481234166</v>
      </c>
      <c r="Y20" s="29">
        <f t="shared" si="1"/>
        <v>4</v>
      </c>
      <c r="Z20" s="29">
        <v>0</v>
      </c>
      <c r="AA20" s="14"/>
      <c r="AB20" s="28">
        <v>35.586669999999998</v>
      </c>
      <c r="AC20" s="38"/>
      <c r="AD20" s="38"/>
      <c r="AE20" s="38"/>
      <c r="AF20" s="13"/>
      <c r="AG20" s="28">
        <v>33.33</v>
      </c>
      <c r="AH20" s="13"/>
      <c r="AI20" s="13">
        <v>33.33</v>
      </c>
      <c r="AJ20" s="11">
        <v>1</v>
      </c>
      <c r="AK20" s="13">
        <v>33.33</v>
      </c>
      <c r="AL20" s="13"/>
      <c r="AM20" s="13"/>
      <c r="AN20" s="14"/>
      <c r="AO20" s="9"/>
      <c r="AP20" s="57"/>
      <c r="AS20" s="28"/>
      <c r="AT20" s="97">
        <v>0.96199999999999997</v>
      </c>
      <c r="AU20" s="97">
        <v>1.843</v>
      </c>
      <c r="AV20" s="97">
        <v>1.381</v>
      </c>
      <c r="AW20" s="11">
        <v>1</v>
      </c>
      <c r="AX20" s="28">
        <v>26.587409999999998</v>
      </c>
      <c r="AY20" s="28">
        <v>48.444540000000003</v>
      </c>
      <c r="AZ20" s="28">
        <v>36.98574</v>
      </c>
      <c r="BA20" s="11">
        <v>1</v>
      </c>
      <c r="BB20" s="13"/>
      <c r="BC20" s="13"/>
      <c r="BD20" s="13"/>
      <c r="BE20" s="13"/>
      <c r="BF20" s="13"/>
      <c r="BG20" s="13"/>
      <c r="BH20" s="11"/>
      <c r="BI20" s="11"/>
      <c r="BJ20" s="14"/>
      <c r="BK20" s="14">
        <v>6</v>
      </c>
      <c r="BL20" s="11">
        <v>0</v>
      </c>
      <c r="BM20" s="14"/>
      <c r="BN20" s="14"/>
      <c r="BO20" s="17"/>
      <c r="BP20" s="11"/>
      <c r="BQ20" s="11"/>
      <c r="BR20" s="18"/>
      <c r="BS20" s="13"/>
      <c r="BT20" s="13"/>
      <c r="BU20" s="11"/>
      <c r="BV20" s="11"/>
      <c r="BW20" s="11"/>
      <c r="BX20" s="13"/>
      <c r="BY20" s="13"/>
      <c r="BZ20" s="16"/>
      <c r="CA20" s="11">
        <v>26</v>
      </c>
      <c r="CB20" s="29">
        <v>19.100000000000001</v>
      </c>
      <c r="CC20" s="13"/>
      <c r="CD20" s="29">
        <v>22.55</v>
      </c>
      <c r="CE20" s="29"/>
      <c r="CF20" s="29"/>
      <c r="CG20" s="29">
        <v>22.55</v>
      </c>
      <c r="CH20" s="29">
        <v>1</v>
      </c>
      <c r="CI20" s="17"/>
      <c r="CJ20" s="13"/>
      <c r="CK20" s="11"/>
      <c r="CL20" s="131">
        <v>27</v>
      </c>
      <c r="CM20" s="29">
        <v>46.666666666666664</v>
      </c>
      <c r="CN20" s="20">
        <v>37</v>
      </c>
      <c r="CO20" s="75">
        <v>86</v>
      </c>
      <c r="CP20" s="75">
        <v>74</v>
      </c>
      <c r="CQ20" s="130">
        <v>84</v>
      </c>
      <c r="CR20" s="75">
        <v>79</v>
      </c>
      <c r="CS20" s="75">
        <v>54</v>
      </c>
      <c r="CT20" s="19"/>
      <c r="CU20" s="19"/>
      <c r="CV20" s="19"/>
      <c r="CW20" s="19"/>
      <c r="CX20" s="19"/>
      <c r="CY20" s="11"/>
      <c r="CZ20" s="11"/>
      <c r="DA20" s="20">
        <v>69</v>
      </c>
      <c r="DB20" s="11"/>
      <c r="DC20" s="11"/>
      <c r="DD20" s="11"/>
      <c r="DE20" s="20">
        <v>44</v>
      </c>
      <c r="DF20" s="11"/>
      <c r="DG20" s="11"/>
      <c r="DH20" s="29">
        <v>2</v>
      </c>
      <c r="DI20" s="29"/>
      <c r="DJ20" s="19"/>
      <c r="DK20" s="19"/>
      <c r="DL20" s="21"/>
      <c r="DM20" s="29"/>
      <c r="DN20" s="21"/>
      <c r="DO20" s="20">
        <v>0</v>
      </c>
      <c r="DP20" s="20">
        <v>7</v>
      </c>
      <c r="DQ20" s="20">
        <v>-7</v>
      </c>
      <c r="DR20" s="20">
        <v>3</v>
      </c>
      <c r="DS20" s="20"/>
      <c r="DT20" s="20"/>
      <c r="DU20" s="20"/>
      <c r="DV20" s="20"/>
      <c r="DW20" s="21"/>
      <c r="DX20" s="21"/>
      <c r="DY20" s="21"/>
      <c r="DZ20" s="21"/>
      <c r="EA20" s="20"/>
      <c r="EB20" s="20"/>
      <c r="EC20" s="20"/>
      <c r="ED20" s="20"/>
      <c r="EE20" s="21"/>
      <c r="EF20" s="21"/>
      <c r="EG20" s="21"/>
      <c r="EH20" s="21"/>
      <c r="EI20" s="20"/>
      <c r="EJ20" s="20"/>
      <c r="EK20" s="20"/>
      <c r="EL20" s="20"/>
      <c r="EM20" s="21"/>
      <c r="EN20" s="21"/>
      <c r="EO20" s="21"/>
      <c r="EP20" s="21"/>
      <c r="EQ20" s="20"/>
      <c r="ER20" s="20"/>
      <c r="ES20" s="20"/>
      <c r="ET20" s="20"/>
      <c r="EU20" s="21"/>
      <c r="EV20" s="21"/>
      <c r="EW20" s="21"/>
      <c r="EX20" s="21"/>
      <c r="EY20" s="20"/>
      <c r="EZ20" s="21"/>
      <c r="FA20" s="21"/>
      <c r="FB20" s="37"/>
      <c r="FC20" s="20">
        <v>0</v>
      </c>
      <c r="FE20" s="29"/>
      <c r="FF20" s="21">
        <v>0.09</v>
      </c>
      <c r="FG20" s="21">
        <v>-1.28846911665556</v>
      </c>
      <c r="FH20" s="21"/>
      <c r="FI20" s="21"/>
      <c r="FJ20" s="21">
        <v>-0.84581743863525005</v>
      </c>
      <c r="FK20" s="21">
        <v>-0.880736581715861</v>
      </c>
      <c r="FL20" s="21"/>
      <c r="FM20" s="21"/>
      <c r="FN20" s="20"/>
      <c r="FX20" s="124"/>
      <c r="FZ20" s="123">
        <v>18.399999999999999</v>
      </c>
      <c r="GA20" s="129">
        <v>18.399999999999999</v>
      </c>
      <c r="GB20" s="9">
        <v>0</v>
      </c>
      <c r="GC20" s="13">
        <v>0.9</v>
      </c>
      <c r="GD20" s="15"/>
      <c r="GE20" s="15"/>
      <c r="GF20" s="15">
        <v>1.3299999999999999E-2</v>
      </c>
      <c r="GG20" s="15">
        <v>0.28999999999999998</v>
      </c>
      <c r="GH20" s="9">
        <v>0</v>
      </c>
      <c r="GI20" s="9">
        <v>0</v>
      </c>
      <c r="GJ20" s="11">
        <v>1</v>
      </c>
      <c r="GK20" s="9">
        <v>0</v>
      </c>
      <c r="GL20" s="9">
        <v>0</v>
      </c>
      <c r="GM20" s="29">
        <v>5505113</v>
      </c>
      <c r="GN20" s="21"/>
      <c r="GO20" s="10"/>
      <c r="GP20" s="28">
        <v>6.8</v>
      </c>
      <c r="GQ20" s="28"/>
      <c r="GR20" s="28">
        <v>6.2720000000000002</v>
      </c>
      <c r="GS20" s="28"/>
      <c r="GT20" s="28"/>
      <c r="GU20" s="21"/>
      <c r="GV20" s="29">
        <v>0</v>
      </c>
      <c r="GW20" s="21"/>
      <c r="GX20" s="29">
        <v>0</v>
      </c>
      <c r="GY20" s="29"/>
      <c r="GZ20" s="29"/>
      <c r="HA20" s="21">
        <v>-3.16</v>
      </c>
      <c r="HB20" s="28">
        <v>-3.5147740000000001</v>
      </c>
      <c r="HC20" s="104">
        <v>1</v>
      </c>
      <c r="HD20" s="104">
        <v>1</v>
      </c>
      <c r="HE20" s="21">
        <v>1</v>
      </c>
      <c r="HF20" s="21">
        <v>1</v>
      </c>
      <c r="HG20" s="103">
        <v>1</v>
      </c>
      <c r="HI20" s="21">
        <v>0</v>
      </c>
      <c r="HJ20" s="29">
        <v>1009.66</v>
      </c>
      <c r="HK20" s="21">
        <v>0</v>
      </c>
      <c r="HM20" s="29">
        <v>0</v>
      </c>
      <c r="HO20" s="21">
        <v>0</v>
      </c>
      <c r="HQ20" s="21">
        <v>0</v>
      </c>
      <c r="HR20" s="21">
        <v>125.1168</v>
      </c>
      <c r="HS20" s="40">
        <v>1</v>
      </c>
      <c r="HT20" s="40">
        <v>1</v>
      </c>
      <c r="HU20" s="29">
        <v>6600</v>
      </c>
      <c r="HV20" s="21">
        <v>1.1501980000000001</v>
      </c>
      <c r="HW20" s="29"/>
      <c r="HY20" s="29">
        <v>1</v>
      </c>
      <c r="HZ20" s="65" t="s">
        <v>732</v>
      </c>
      <c r="IA20" s="20" t="s">
        <v>727</v>
      </c>
      <c r="IB20" s="29">
        <v>3</v>
      </c>
      <c r="IC20" s="11">
        <v>1</v>
      </c>
      <c r="ID20" s="29">
        <v>0</v>
      </c>
      <c r="IE20" s="29">
        <v>1</v>
      </c>
    </row>
    <row r="21" spans="1:239">
      <c r="A21" s="65" t="s">
        <v>733</v>
      </c>
      <c r="B21" s="8" t="s">
        <v>935</v>
      </c>
      <c r="C21" s="9"/>
      <c r="D21" s="20">
        <v>80</v>
      </c>
      <c r="E21" s="9">
        <v>80</v>
      </c>
      <c r="F21" s="77">
        <v>95</v>
      </c>
      <c r="G21" s="9"/>
      <c r="H21" s="20">
        <v>115</v>
      </c>
      <c r="I21" s="20">
        <v>193</v>
      </c>
      <c r="J21" s="20">
        <f t="shared" si="0"/>
        <v>2</v>
      </c>
      <c r="K21" s="21">
        <v>0.67826086956521736</v>
      </c>
      <c r="L21" s="20"/>
      <c r="M21" s="29">
        <v>0</v>
      </c>
      <c r="N21" s="9">
        <v>115</v>
      </c>
      <c r="O21" s="95">
        <v>152.5</v>
      </c>
      <c r="P21" s="55">
        <v>50.31</v>
      </c>
      <c r="Q21" s="55">
        <v>51.8</v>
      </c>
      <c r="R21" s="55">
        <v>48.9</v>
      </c>
      <c r="S21" s="20">
        <v>900</v>
      </c>
      <c r="T21" s="29"/>
      <c r="U21" s="29"/>
      <c r="V21" s="9"/>
      <c r="W21" s="11">
        <v>1100</v>
      </c>
      <c r="X21" s="29">
        <v>888.24363438878106</v>
      </c>
      <c r="Y21" s="29">
        <f t="shared" si="1"/>
        <v>2</v>
      </c>
      <c r="Z21" s="29">
        <v>0</v>
      </c>
      <c r="AA21" s="14"/>
      <c r="AB21" s="28">
        <v>21.056503333333335</v>
      </c>
      <c r="AC21" s="38"/>
      <c r="AD21" s="38"/>
      <c r="AE21" s="38"/>
      <c r="AF21" s="13"/>
      <c r="AG21" s="28">
        <v>40.39</v>
      </c>
      <c r="AH21" s="13">
        <v>40.4</v>
      </c>
      <c r="AI21" s="13">
        <v>40.395000000000003</v>
      </c>
      <c r="AJ21" s="11">
        <v>1</v>
      </c>
      <c r="AK21" s="13">
        <v>40.395000000000003</v>
      </c>
      <c r="AL21" s="13">
        <f>AVERAGE(AF21:AH21)</f>
        <v>40.394999999999996</v>
      </c>
      <c r="AM21" s="13">
        <f>AVERAGE(AF21:AH21)</f>
        <v>40.394999999999996</v>
      </c>
      <c r="AN21" s="14">
        <v>39.687620000000003</v>
      </c>
      <c r="AO21" s="9">
        <v>1</v>
      </c>
      <c r="AP21" s="57">
        <v>0.20636199999999999</v>
      </c>
      <c r="AQ21" s="20">
        <v>10</v>
      </c>
      <c r="AR21" s="46">
        <v>7.8267620085000003E-2</v>
      </c>
      <c r="AS21" s="28"/>
      <c r="AT21" s="12"/>
      <c r="AU21" s="12">
        <v>1.843</v>
      </c>
      <c r="AV21" s="12">
        <v>1.381</v>
      </c>
      <c r="AW21" s="11">
        <v>0</v>
      </c>
      <c r="AX21" s="28">
        <v>48.792720000000003</v>
      </c>
      <c r="AY21" s="28">
        <v>77.725579999999994</v>
      </c>
      <c r="AZ21" s="28">
        <v>62.02028</v>
      </c>
      <c r="BA21" s="11">
        <v>1</v>
      </c>
      <c r="BB21" s="13">
        <v>86.07</v>
      </c>
      <c r="BC21" s="13">
        <v>69.33</v>
      </c>
      <c r="BD21" s="13">
        <v>49.46</v>
      </c>
      <c r="BE21" s="13"/>
      <c r="BF21" s="13">
        <v>51</v>
      </c>
      <c r="BG21" s="13"/>
      <c r="BH21" s="23"/>
      <c r="BI21" s="11">
        <v>20.5</v>
      </c>
      <c r="BJ21" s="14"/>
      <c r="BK21" s="14">
        <v>0.2</v>
      </c>
      <c r="BL21" s="11">
        <v>0</v>
      </c>
      <c r="BM21" s="14"/>
      <c r="BN21" s="14">
        <v>2.085</v>
      </c>
      <c r="BO21" s="17">
        <v>11</v>
      </c>
      <c r="BP21" s="11"/>
      <c r="BQ21" s="11"/>
      <c r="BR21" s="18"/>
      <c r="BS21" s="13"/>
      <c r="BT21" s="13"/>
      <c r="BU21" s="11"/>
      <c r="BV21" s="11"/>
      <c r="BW21" s="11"/>
      <c r="BX21" s="13">
        <v>29</v>
      </c>
      <c r="BY21" s="13"/>
      <c r="BZ21" s="16">
        <f t="shared" ref="BZ21:BZ27" si="2">AVERAGE(BW21:BY21)</f>
        <v>29</v>
      </c>
      <c r="CA21" s="11"/>
      <c r="CD21" s="29"/>
      <c r="CE21" s="29">
        <v>31</v>
      </c>
      <c r="CF21" s="29"/>
      <c r="CG21" s="29">
        <v>31</v>
      </c>
      <c r="CH21" s="29">
        <v>0</v>
      </c>
      <c r="CI21" s="17">
        <v>47</v>
      </c>
      <c r="CJ21" s="13">
        <v>52</v>
      </c>
      <c r="CK21" s="11"/>
      <c r="CL21" s="131">
        <v>70</v>
      </c>
      <c r="CM21" s="29">
        <v>59.666666666666664</v>
      </c>
      <c r="CN21" s="20">
        <v>19</v>
      </c>
      <c r="CO21" s="75">
        <v>38</v>
      </c>
      <c r="CP21" s="75">
        <v>34</v>
      </c>
      <c r="CQ21" s="130">
        <v>92</v>
      </c>
      <c r="CR21" s="75">
        <v>32</v>
      </c>
      <c r="CS21" s="130">
        <v>92</v>
      </c>
      <c r="CT21" s="19">
        <v>56.8</v>
      </c>
      <c r="CU21" s="19">
        <v>40.6</v>
      </c>
      <c r="CV21" s="19">
        <v>35.200000000000003</v>
      </c>
      <c r="CW21" s="19">
        <v>6</v>
      </c>
      <c r="CX21" s="19">
        <v>44.2</v>
      </c>
      <c r="CY21" s="11">
        <v>42</v>
      </c>
      <c r="CZ21" s="11"/>
      <c r="DA21" s="20"/>
      <c r="DB21" s="11"/>
      <c r="DC21" s="11"/>
      <c r="DD21" s="11"/>
      <c r="DE21" s="20">
        <v>13</v>
      </c>
      <c r="DF21" s="11">
        <v>13</v>
      </c>
      <c r="DG21" s="11">
        <f t="shared" ref="DG21:DG27" si="3">AVERAGE(DD21:DF21)</f>
        <v>13</v>
      </c>
      <c r="DH21" s="29">
        <v>8</v>
      </c>
      <c r="DI21" s="29">
        <v>0</v>
      </c>
      <c r="DJ21" s="19">
        <v>10.97</v>
      </c>
      <c r="DK21" s="19">
        <v>0</v>
      </c>
      <c r="DL21" s="21"/>
      <c r="DM21" s="29">
        <v>1</v>
      </c>
      <c r="DN21" s="21">
        <v>3.9333333969116198</v>
      </c>
      <c r="DO21" s="20"/>
      <c r="DP21" s="20"/>
      <c r="DQ21" s="20"/>
      <c r="DR21" s="20"/>
      <c r="DS21" s="20">
        <v>0</v>
      </c>
      <c r="DT21" s="20">
        <v>171</v>
      </c>
      <c r="DU21" s="20">
        <v>39</v>
      </c>
      <c r="DV21" s="20">
        <v>21</v>
      </c>
      <c r="DW21" s="21">
        <v>0</v>
      </c>
      <c r="DX21" s="21">
        <v>8.1428571428571423</v>
      </c>
      <c r="DY21" s="21">
        <f t="shared" ref="DY21:DY28" si="4">(DS21-DT21)/DV21</f>
        <v>-8.1428571428571423</v>
      </c>
      <c r="DZ21" s="21">
        <v>1.8571428571428572</v>
      </c>
      <c r="EA21" s="20">
        <v>0</v>
      </c>
      <c r="EB21" s="20">
        <v>126</v>
      </c>
      <c r="EC21" s="20">
        <v>34</v>
      </c>
      <c r="ED21" s="20">
        <v>16</v>
      </c>
      <c r="EE21" s="21">
        <v>0</v>
      </c>
      <c r="EF21" s="21">
        <v>7.875</v>
      </c>
      <c r="EG21" s="21">
        <f t="shared" ref="EG21:EG28" si="5">(EA21-EB21)/ED21</f>
        <v>-7.875</v>
      </c>
      <c r="EH21" s="21">
        <v>2.125</v>
      </c>
      <c r="EI21" s="20">
        <v>0</v>
      </c>
      <c r="EJ21" s="20">
        <v>36</v>
      </c>
      <c r="EK21" s="20">
        <v>24</v>
      </c>
      <c r="EL21" s="20">
        <v>6</v>
      </c>
      <c r="EM21" s="21">
        <v>0</v>
      </c>
      <c r="EN21" s="21">
        <v>6</v>
      </c>
      <c r="EO21" s="21">
        <f t="shared" ref="EO21:EO28" si="6">(EI21-EJ21)/EL21</f>
        <v>-6</v>
      </c>
      <c r="EP21" s="21">
        <v>4</v>
      </c>
      <c r="EQ21" s="20">
        <v>0</v>
      </c>
      <c r="ER21" s="20">
        <v>0</v>
      </c>
      <c r="ES21" s="20">
        <v>0</v>
      </c>
      <c r="ET21" s="20">
        <v>0</v>
      </c>
      <c r="EU21" s="21"/>
      <c r="EV21" s="21"/>
      <c r="EW21" s="21"/>
      <c r="EX21" s="21"/>
      <c r="EY21" s="20">
        <v>0</v>
      </c>
      <c r="EZ21" s="21">
        <v>-0.69314718055994529</v>
      </c>
      <c r="FA21" s="21">
        <v>13.555555555555555</v>
      </c>
      <c r="FB21" s="37">
        <v>14</v>
      </c>
      <c r="FC21" s="20">
        <v>1</v>
      </c>
      <c r="FD21" s="29">
        <v>1</v>
      </c>
      <c r="FE21" s="29">
        <v>2</v>
      </c>
      <c r="FF21" s="21">
        <v>0.132353</v>
      </c>
      <c r="FG21" s="10">
        <v>-0.90877453388243001</v>
      </c>
      <c r="FH21" s="10"/>
      <c r="FI21" s="10"/>
      <c r="FJ21" s="10">
        <v>-3.5765878868119202E-2</v>
      </c>
      <c r="FK21" s="10">
        <v>-0.23493463314279101</v>
      </c>
      <c r="FL21" s="10"/>
      <c r="FM21" s="21"/>
      <c r="FN21" s="20">
        <v>155</v>
      </c>
      <c r="FQ21" s="20">
        <v>101</v>
      </c>
      <c r="FR21" s="20">
        <v>106</v>
      </c>
      <c r="FS21" s="20">
        <v>18.899999999999999</v>
      </c>
      <c r="FT21" s="20">
        <v>54</v>
      </c>
      <c r="FU21" s="20">
        <v>64</v>
      </c>
      <c r="FX21" s="124"/>
      <c r="FY21" s="28">
        <v>8.1999999999999993</v>
      </c>
      <c r="FZ21" s="123">
        <v>9.8000000000000007</v>
      </c>
      <c r="GA21" s="129">
        <v>8.1999999999999993</v>
      </c>
      <c r="GB21" s="9">
        <v>0</v>
      </c>
      <c r="GC21" s="13">
        <v>2.4</v>
      </c>
      <c r="GD21" s="15">
        <v>0.41983110000000001</v>
      </c>
      <c r="GE21" s="15"/>
      <c r="GF21" s="15">
        <v>0.13350000000000001</v>
      </c>
      <c r="GG21" s="15">
        <v>0.82</v>
      </c>
      <c r="GH21" s="9">
        <v>1</v>
      </c>
      <c r="GI21" s="9">
        <v>0</v>
      </c>
      <c r="GJ21" s="11">
        <v>0</v>
      </c>
      <c r="GK21" s="11">
        <v>0</v>
      </c>
      <c r="GL21" s="11">
        <v>0</v>
      </c>
      <c r="GM21" s="29">
        <v>8964664</v>
      </c>
      <c r="GN21" s="21">
        <v>10.023999999999999</v>
      </c>
      <c r="GO21" s="10">
        <v>4.93</v>
      </c>
      <c r="GP21" s="28">
        <v>5.56</v>
      </c>
      <c r="GQ21" s="28">
        <v>17.5</v>
      </c>
      <c r="GR21" s="28">
        <v>12.601000000000001</v>
      </c>
      <c r="GS21" s="28">
        <v>20.399999999999999</v>
      </c>
      <c r="GT21" s="28">
        <v>73.862396239999995</v>
      </c>
      <c r="GU21" s="21">
        <v>0.89600000000000002</v>
      </c>
      <c r="GV21" s="29">
        <v>0</v>
      </c>
      <c r="GW21" s="21">
        <v>-4.6051700000000002</v>
      </c>
      <c r="GX21" s="29">
        <v>0</v>
      </c>
      <c r="GY21" s="29">
        <v>0</v>
      </c>
      <c r="GZ21" s="29">
        <v>0</v>
      </c>
      <c r="HA21" s="21">
        <v>11.2</v>
      </c>
      <c r="HB21" s="20">
        <v>12.69</v>
      </c>
      <c r="HC21" s="29">
        <v>1</v>
      </c>
      <c r="HD21" s="29">
        <v>1</v>
      </c>
      <c r="HE21" s="21">
        <v>1</v>
      </c>
      <c r="HF21" s="29"/>
      <c r="HG21" s="20">
        <v>100</v>
      </c>
      <c r="HH21" s="20">
        <v>100</v>
      </c>
      <c r="HI21" s="21">
        <v>0.2243213</v>
      </c>
      <c r="HJ21" s="20">
        <v>187.76</v>
      </c>
      <c r="HK21" s="21">
        <v>0.24764410000000001</v>
      </c>
      <c r="HL21" s="21">
        <v>0.25</v>
      </c>
      <c r="HM21" s="29">
        <v>36</v>
      </c>
      <c r="HN21" s="20">
        <v>147.11000000000001</v>
      </c>
      <c r="HO21" s="29">
        <v>69</v>
      </c>
      <c r="HP21" s="20">
        <v>67</v>
      </c>
      <c r="HQ21" s="21">
        <v>62.690930000000002</v>
      </c>
      <c r="HR21" s="21">
        <v>55.079320000000003</v>
      </c>
      <c r="HS21" s="40">
        <v>0</v>
      </c>
      <c r="HT21" s="40">
        <v>0</v>
      </c>
      <c r="HU21" s="29">
        <v>4410</v>
      </c>
      <c r="HV21" s="21"/>
      <c r="HW21" s="29">
        <v>176520</v>
      </c>
      <c r="HX21" s="20">
        <v>182318.41</v>
      </c>
      <c r="HY21" s="29">
        <v>0</v>
      </c>
      <c r="HZ21" s="65" t="s">
        <v>936</v>
      </c>
      <c r="IA21" s="20" t="s">
        <v>937</v>
      </c>
      <c r="IB21" s="29">
        <v>1</v>
      </c>
      <c r="IC21" s="11">
        <v>0</v>
      </c>
      <c r="ID21" s="29">
        <v>1</v>
      </c>
      <c r="IE21" s="29">
        <v>0</v>
      </c>
    </row>
    <row r="22" spans="1:239">
      <c r="A22" s="65" t="s">
        <v>696</v>
      </c>
      <c r="B22" s="8" t="s">
        <v>938</v>
      </c>
      <c r="C22" s="9">
        <v>79</v>
      </c>
      <c r="D22" s="20">
        <v>85</v>
      </c>
      <c r="E22" s="9">
        <v>79</v>
      </c>
      <c r="F22" s="77">
        <v>91</v>
      </c>
      <c r="G22" s="9">
        <v>125</v>
      </c>
      <c r="H22" s="20">
        <v>139</v>
      </c>
      <c r="I22" s="20">
        <v>148</v>
      </c>
      <c r="J22" s="20">
        <f t="shared" si="0"/>
        <v>3</v>
      </c>
      <c r="K22" s="21">
        <v>7.7669902912621352E-2</v>
      </c>
      <c r="L22" s="21">
        <f t="shared" ref="L22:L28" si="7">ABS((H22-G22)/H22)</f>
        <v>0.10071942446043165</v>
      </c>
      <c r="M22" s="29">
        <v>1</v>
      </c>
      <c r="N22" s="9">
        <v>125</v>
      </c>
      <c r="O22" s="77">
        <v>147</v>
      </c>
      <c r="P22" s="55">
        <v>54.18</v>
      </c>
      <c r="Q22" s="55">
        <v>55.74</v>
      </c>
      <c r="R22" s="55">
        <v>52.7</v>
      </c>
      <c r="S22" s="20">
        <v>550</v>
      </c>
      <c r="T22" s="29"/>
      <c r="U22" s="29">
        <v>2061.0500000000002</v>
      </c>
      <c r="V22" s="11">
        <v>2208.3528150000002</v>
      </c>
      <c r="W22" s="11">
        <v>1646</v>
      </c>
      <c r="X22" s="29">
        <v>1231.731027529655</v>
      </c>
      <c r="Y22" s="29">
        <f t="shared" si="1"/>
        <v>4</v>
      </c>
      <c r="Z22" s="29">
        <v>0</v>
      </c>
      <c r="AA22" s="14">
        <v>1.91</v>
      </c>
      <c r="AB22" s="28">
        <v>37.019059999999996</v>
      </c>
      <c r="AC22" s="38">
        <v>58</v>
      </c>
      <c r="AD22" s="38"/>
      <c r="AE22" s="38"/>
      <c r="AF22" s="13">
        <v>49</v>
      </c>
      <c r="AG22" s="13"/>
      <c r="AH22" s="13"/>
      <c r="AI22" s="13">
        <v>49</v>
      </c>
      <c r="AJ22" s="11">
        <v>1</v>
      </c>
      <c r="AK22" s="13">
        <v>49</v>
      </c>
      <c r="AL22" s="13">
        <f>AVERAGE(AF22:AH22)</f>
        <v>49</v>
      </c>
      <c r="AM22" s="13">
        <f>AVERAGE(AF22:AH22)</f>
        <v>49</v>
      </c>
      <c r="AN22" s="14">
        <v>49</v>
      </c>
      <c r="AO22" s="9"/>
      <c r="AP22" s="57">
        <v>0.1293</v>
      </c>
      <c r="AQ22" s="20">
        <v>60</v>
      </c>
      <c r="AR22" s="46">
        <v>0.47686452486000003</v>
      </c>
      <c r="AS22" s="28">
        <v>13.6</v>
      </c>
      <c r="AT22" s="12">
        <v>2.476</v>
      </c>
      <c r="AU22" s="12">
        <v>3.694</v>
      </c>
      <c r="AV22" s="12">
        <v>3.073</v>
      </c>
      <c r="AW22" s="11">
        <v>1</v>
      </c>
      <c r="AX22" s="28">
        <v>47.525669999999998</v>
      </c>
      <c r="AY22" s="28">
        <v>68.654979999999995</v>
      </c>
      <c r="AZ22" s="28">
        <v>57.881999999999998</v>
      </c>
      <c r="BA22" s="11">
        <v>1</v>
      </c>
      <c r="BB22" s="13">
        <v>46.4</v>
      </c>
      <c r="BC22" s="13">
        <v>37.4</v>
      </c>
      <c r="BD22" s="13">
        <v>28</v>
      </c>
      <c r="BE22" s="13">
        <v>4.3</v>
      </c>
      <c r="BF22" s="13"/>
      <c r="BG22" s="13"/>
      <c r="BH22" s="11">
        <v>28.5</v>
      </c>
      <c r="BI22" s="11">
        <v>28.5</v>
      </c>
      <c r="BJ22" s="14">
        <v>1.8</v>
      </c>
      <c r="BK22" s="14">
        <v>0.9</v>
      </c>
      <c r="BL22" s="11">
        <v>1</v>
      </c>
      <c r="BM22" s="14">
        <v>0.95</v>
      </c>
      <c r="BN22" s="14">
        <v>2.59</v>
      </c>
      <c r="BO22" s="17">
        <v>8</v>
      </c>
      <c r="BP22" s="11">
        <v>8</v>
      </c>
      <c r="BQ22" s="11">
        <v>54</v>
      </c>
      <c r="BR22" s="18">
        <v>0.14814814814814814</v>
      </c>
      <c r="BS22" s="13"/>
      <c r="BT22" s="13"/>
      <c r="BU22" s="11">
        <v>15</v>
      </c>
      <c r="BV22" s="11"/>
      <c r="BW22" s="11">
        <v>56</v>
      </c>
      <c r="BX22" s="13">
        <v>25</v>
      </c>
      <c r="BY22" s="13"/>
      <c r="BZ22" s="16">
        <f t="shared" si="2"/>
        <v>40.5</v>
      </c>
      <c r="CA22" s="11">
        <v>25</v>
      </c>
      <c r="CB22" s="29">
        <v>58.4</v>
      </c>
      <c r="CC22" s="13"/>
      <c r="CD22" s="29">
        <v>41.7</v>
      </c>
      <c r="CE22" s="29"/>
      <c r="CF22" s="29"/>
      <c r="CG22" s="29">
        <v>41.7</v>
      </c>
      <c r="CH22" s="29">
        <v>1</v>
      </c>
      <c r="CI22" s="17">
        <v>58</v>
      </c>
      <c r="CJ22" s="13">
        <v>56</v>
      </c>
      <c r="CK22" s="11">
        <f t="shared" ref="CK22:CK27" si="8">AVERAGE(CA22:CJ22)</f>
        <v>40.25714285714286</v>
      </c>
      <c r="CL22" s="131">
        <v>38</v>
      </c>
      <c r="CM22" s="29">
        <v>49.5</v>
      </c>
      <c r="CN22" s="20">
        <v>45</v>
      </c>
      <c r="CO22" s="75">
        <v>48</v>
      </c>
      <c r="CP22" s="75">
        <v>56</v>
      </c>
      <c r="CQ22" s="130">
        <v>56</v>
      </c>
      <c r="CR22" s="75">
        <v>80</v>
      </c>
      <c r="CS22" s="130">
        <v>72</v>
      </c>
      <c r="CT22" s="19">
        <v>41.6</v>
      </c>
      <c r="CU22" s="19">
        <v>30.75</v>
      </c>
      <c r="CV22" s="19">
        <v>30.5</v>
      </c>
      <c r="CW22" s="19">
        <v>14.25</v>
      </c>
      <c r="CX22" s="19">
        <v>34.283333333333331</v>
      </c>
      <c r="CY22" s="11">
        <v>61</v>
      </c>
      <c r="CZ22" s="11">
        <v>52</v>
      </c>
      <c r="DA22" s="20">
        <v>50</v>
      </c>
      <c r="DB22" s="11">
        <v>34</v>
      </c>
      <c r="DC22" s="11">
        <f>AVERAGE(CZ22:DB22)</f>
        <v>45.333333333333336</v>
      </c>
      <c r="DD22" s="11">
        <v>87</v>
      </c>
      <c r="DE22" s="20">
        <v>21</v>
      </c>
      <c r="DF22" s="11"/>
      <c r="DG22" s="11">
        <f t="shared" si="3"/>
        <v>54</v>
      </c>
      <c r="DH22" s="29">
        <v>11</v>
      </c>
      <c r="DI22" s="29">
        <v>3</v>
      </c>
      <c r="DJ22" s="19">
        <v>41.05</v>
      </c>
      <c r="DK22" s="19">
        <v>0.35</v>
      </c>
      <c r="DL22" s="21">
        <v>0</v>
      </c>
      <c r="DM22" s="29">
        <v>0</v>
      </c>
      <c r="DN22" s="21">
        <v>1.6142857245036542</v>
      </c>
      <c r="DO22" s="20">
        <v>0</v>
      </c>
      <c r="DP22" s="20">
        <v>8</v>
      </c>
      <c r="DQ22" s="20">
        <v>-8</v>
      </c>
      <c r="DR22" s="20">
        <f t="shared" ref="DR22:DR28" si="9">DQ22+10</f>
        <v>2</v>
      </c>
      <c r="DS22" s="20">
        <v>0</v>
      </c>
      <c r="DT22" s="20">
        <v>229</v>
      </c>
      <c r="DU22" s="20">
        <v>81</v>
      </c>
      <c r="DV22" s="20">
        <v>31</v>
      </c>
      <c r="DW22" s="21">
        <v>0</v>
      </c>
      <c r="DX22" s="21">
        <v>7.387096774193548</v>
      </c>
      <c r="DY22" s="21">
        <f t="shared" si="4"/>
        <v>-7.387096774193548</v>
      </c>
      <c r="DZ22" s="21">
        <v>2.6129032258064515</v>
      </c>
      <c r="EA22" s="20">
        <v>0</v>
      </c>
      <c r="EB22" s="20">
        <v>229</v>
      </c>
      <c r="EC22" s="20">
        <v>81</v>
      </c>
      <c r="ED22" s="20">
        <v>31</v>
      </c>
      <c r="EE22" s="21">
        <v>0</v>
      </c>
      <c r="EF22" s="21">
        <v>7.387096774193548</v>
      </c>
      <c r="EG22" s="21">
        <f t="shared" si="5"/>
        <v>-7.387096774193548</v>
      </c>
      <c r="EH22" s="21">
        <v>2.6129032258064515</v>
      </c>
      <c r="EI22" s="20">
        <v>0</v>
      </c>
      <c r="EJ22" s="20">
        <v>165</v>
      </c>
      <c r="EK22" s="20">
        <v>45</v>
      </c>
      <c r="EL22" s="20">
        <v>21</v>
      </c>
      <c r="EM22" s="21">
        <v>0</v>
      </c>
      <c r="EN22" s="21">
        <v>7.8571428571428568</v>
      </c>
      <c r="EO22" s="21">
        <f t="shared" si="6"/>
        <v>-7.8571428571428568</v>
      </c>
      <c r="EP22" s="21">
        <v>2.1428571428571428</v>
      </c>
      <c r="EQ22" s="20">
        <v>0</v>
      </c>
      <c r="ER22" s="20">
        <v>87</v>
      </c>
      <c r="ES22" s="20">
        <v>23</v>
      </c>
      <c r="ET22" s="20">
        <v>11</v>
      </c>
      <c r="EU22" s="21">
        <v>0</v>
      </c>
      <c r="EV22" s="21">
        <v>7.9090909090909092</v>
      </c>
      <c r="EW22" s="21">
        <f t="shared" ref="EW22:EW28" si="10">(EQ22-ER22)/ET22</f>
        <v>-7.9090909090909092</v>
      </c>
      <c r="EX22" s="21">
        <v>2.0909090909090908</v>
      </c>
      <c r="EY22" s="20">
        <v>0</v>
      </c>
      <c r="EZ22" s="21">
        <v>-0.69314718055994529</v>
      </c>
      <c r="FA22" s="21">
        <v>11.555555555555555</v>
      </c>
      <c r="FB22" s="37">
        <v>12</v>
      </c>
      <c r="FC22" s="20">
        <v>0</v>
      </c>
      <c r="FD22" s="29">
        <v>0</v>
      </c>
      <c r="FE22" s="29">
        <v>2</v>
      </c>
      <c r="FF22" s="21">
        <v>9.8039000000000001E-2</v>
      </c>
      <c r="FG22" s="10">
        <v>-0.70288316235523995</v>
      </c>
      <c r="FH22" s="10">
        <v>-0.72447531480138905</v>
      </c>
      <c r="FI22" s="10">
        <v>-0.64472026125784898</v>
      </c>
      <c r="FJ22" s="10">
        <v>-0.16368273089507199</v>
      </c>
      <c r="FK22" s="10">
        <v>-1.0152235831279299</v>
      </c>
      <c r="FL22" s="10">
        <v>-1.1046055305331199</v>
      </c>
      <c r="FM22" s="21">
        <v>5.65625</v>
      </c>
      <c r="FN22" s="20">
        <v>155</v>
      </c>
      <c r="FO22" s="28">
        <v>14.7</v>
      </c>
      <c r="FP22" s="21">
        <v>-0.21217444774052691</v>
      </c>
      <c r="FQ22" s="20">
        <v>103</v>
      </c>
      <c r="FR22" s="20">
        <v>106</v>
      </c>
      <c r="FS22" s="20">
        <v>16.100000000000001</v>
      </c>
      <c r="FT22" s="20">
        <v>37</v>
      </c>
      <c r="FU22" s="20">
        <v>42</v>
      </c>
      <c r="FV22" s="20">
        <v>30.9</v>
      </c>
      <c r="FW22" s="20">
        <v>0.33900000000000002</v>
      </c>
      <c r="FX22" s="124">
        <v>14</v>
      </c>
      <c r="FY22" s="28">
        <v>5.6</v>
      </c>
      <c r="FZ22" s="123">
        <v>8.9</v>
      </c>
      <c r="GA22" s="129">
        <v>14</v>
      </c>
      <c r="GB22" s="9">
        <v>0</v>
      </c>
      <c r="GC22" s="13">
        <v>22</v>
      </c>
      <c r="GD22" s="15">
        <v>0.89</v>
      </c>
      <c r="GE22" s="15">
        <v>0.89</v>
      </c>
      <c r="GF22" s="15">
        <v>0.85199999999999998</v>
      </c>
      <c r="GG22" s="15">
        <v>0.82</v>
      </c>
      <c r="GH22" s="9">
        <v>0</v>
      </c>
      <c r="GI22" s="9">
        <v>0</v>
      </c>
      <c r="GJ22" s="11">
        <v>1</v>
      </c>
      <c r="GK22" s="11">
        <v>0</v>
      </c>
      <c r="GL22" s="11">
        <v>0</v>
      </c>
      <c r="GM22" s="29">
        <v>11761240</v>
      </c>
      <c r="GN22" s="21">
        <v>13.288</v>
      </c>
      <c r="GO22" s="10">
        <v>6</v>
      </c>
      <c r="GP22" s="28">
        <v>6</v>
      </c>
      <c r="GQ22" s="28">
        <v>40.299999999999997</v>
      </c>
      <c r="GR22" s="28">
        <v>40.287999999999997</v>
      </c>
      <c r="GS22" s="28">
        <v>44.7</v>
      </c>
      <c r="GT22" s="28">
        <v>69.705703740000004</v>
      </c>
      <c r="GU22" s="21">
        <v>1</v>
      </c>
      <c r="GV22" s="29">
        <v>0</v>
      </c>
      <c r="GW22" s="21">
        <v>3.8882690000000002</v>
      </c>
      <c r="GX22" s="29">
        <v>28</v>
      </c>
      <c r="GY22" s="29">
        <v>1</v>
      </c>
      <c r="GZ22" s="29">
        <v>0</v>
      </c>
      <c r="HA22" s="21">
        <v>3.51</v>
      </c>
      <c r="HB22" s="20">
        <v>5.68</v>
      </c>
      <c r="HC22" s="29">
        <v>1</v>
      </c>
      <c r="HD22" s="29">
        <v>1</v>
      </c>
      <c r="HE22" s="21">
        <v>1</v>
      </c>
      <c r="HF22" s="29">
        <v>86.41</v>
      </c>
      <c r="HG22" s="20">
        <v>100</v>
      </c>
      <c r="HH22" s="20">
        <v>100</v>
      </c>
      <c r="HI22" s="21">
        <v>9.82402E-2</v>
      </c>
      <c r="HJ22" s="20">
        <v>453.53</v>
      </c>
      <c r="HK22" s="21">
        <v>0.15226729999999999</v>
      </c>
      <c r="HL22" s="21">
        <v>0.13</v>
      </c>
      <c r="HM22" s="29">
        <v>13</v>
      </c>
      <c r="HN22" s="20">
        <v>405.65</v>
      </c>
      <c r="HO22" s="29">
        <v>18</v>
      </c>
      <c r="HP22" s="20">
        <v>15</v>
      </c>
      <c r="HQ22" s="21">
        <v>44.253830000000001</v>
      </c>
      <c r="HR22" s="21">
        <v>26.841159999999999</v>
      </c>
      <c r="HS22" s="40">
        <v>0</v>
      </c>
      <c r="HT22" s="40">
        <v>0</v>
      </c>
      <c r="HU22" s="29">
        <v>5470</v>
      </c>
      <c r="HV22" s="21">
        <v>1.099467</v>
      </c>
      <c r="HW22" s="29">
        <v>465400</v>
      </c>
      <c r="HX22" s="20">
        <v>463006.31</v>
      </c>
      <c r="HY22" s="29">
        <v>0</v>
      </c>
      <c r="HZ22" s="65" t="s">
        <v>939</v>
      </c>
      <c r="IA22" s="65" t="s">
        <v>940</v>
      </c>
      <c r="IB22" s="29">
        <v>5</v>
      </c>
      <c r="IC22" s="11">
        <v>0</v>
      </c>
      <c r="ID22" s="29">
        <v>0</v>
      </c>
      <c r="IE22" s="29">
        <v>1</v>
      </c>
    </row>
    <row r="23" spans="1:239">
      <c r="A23" s="65" t="s">
        <v>941</v>
      </c>
      <c r="B23" s="8" t="s">
        <v>942</v>
      </c>
      <c r="C23" s="9">
        <v>115</v>
      </c>
      <c r="D23" s="20">
        <v>115</v>
      </c>
      <c r="E23" s="9">
        <v>115</v>
      </c>
      <c r="F23" s="77">
        <v>117</v>
      </c>
      <c r="G23" s="9">
        <v>177</v>
      </c>
      <c r="H23" s="20">
        <v>180</v>
      </c>
      <c r="I23" s="20">
        <v>169</v>
      </c>
      <c r="J23" s="20">
        <f t="shared" si="0"/>
        <v>3</v>
      </c>
      <c r="K23" s="21">
        <v>4.7528517110266157E-2</v>
      </c>
      <c r="L23" s="21">
        <f t="shared" si="7"/>
        <v>1.6666666666666666E-2</v>
      </c>
      <c r="M23" s="29">
        <v>1</v>
      </c>
      <c r="N23" s="9">
        <v>177</v>
      </c>
      <c r="O23" s="77">
        <v>180</v>
      </c>
      <c r="P23" s="55">
        <v>47.59</v>
      </c>
      <c r="Q23" s="55">
        <v>49.7</v>
      </c>
      <c r="R23" s="55">
        <v>45.58</v>
      </c>
      <c r="S23" s="20">
        <v>700</v>
      </c>
      <c r="T23" s="29">
        <v>1382.0991538999999</v>
      </c>
      <c r="U23" s="29">
        <v>1248.1849999999999</v>
      </c>
      <c r="V23" s="11">
        <v>1505.5016009999999</v>
      </c>
      <c r="W23" s="11">
        <v>768</v>
      </c>
      <c r="X23" s="29">
        <v>707.00343620792182</v>
      </c>
      <c r="Y23" s="29">
        <f t="shared" si="1"/>
        <v>5</v>
      </c>
      <c r="Z23" s="29">
        <v>1</v>
      </c>
      <c r="AA23" s="14">
        <v>0.84</v>
      </c>
      <c r="AB23" s="28">
        <v>40.061993333333334</v>
      </c>
      <c r="AC23" s="38">
        <v>70</v>
      </c>
      <c r="AD23" s="38">
        <v>84</v>
      </c>
      <c r="AE23" s="38"/>
      <c r="AF23" s="13">
        <v>55</v>
      </c>
      <c r="AG23" s="28">
        <v>61.33</v>
      </c>
      <c r="AH23" s="13"/>
      <c r="AI23" s="13">
        <v>58.164999999999999</v>
      </c>
      <c r="AJ23" s="11">
        <v>1</v>
      </c>
      <c r="AK23" s="13">
        <v>58.164999999999999</v>
      </c>
      <c r="AL23" s="13">
        <f>AVERAGE(AF23:AH23)</f>
        <v>58.164999999999999</v>
      </c>
      <c r="AM23" s="13">
        <f>AVERAGE(AF23:AH23)</f>
        <v>58.164999999999999</v>
      </c>
      <c r="AN23" s="14">
        <v>55</v>
      </c>
      <c r="AO23" s="9"/>
      <c r="AP23" s="57">
        <v>6.6104999999999997E-2</v>
      </c>
      <c r="AQ23" s="20">
        <v>50</v>
      </c>
      <c r="AR23" s="46">
        <v>0.43408830642500001</v>
      </c>
      <c r="AS23" s="28"/>
      <c r="AT23" s="12">
        <v>1.4750000000000001</v>
      </c>
      <c r="AU23" s="12">
        <v>3.3319999999999999</v>
      </c>
      <c r="AV23" s="12">
        <v>2.3540000000000001</v>
      </c>
      <c r="AW23" s="11">
        <v>1</v>
      </c>
      <c r="AX23" s="28">
        <v>20.662420000000001</v>
      </c>
      <c r="AY23" s="28">
        <v>47.116489999999999</v>
      </c>
      <c r="AZ23" s="28">
        <v>33.208300000000001</v>
      </c>
      <c r="BA23" s="11">
        <v>1</v>
      </c>
      <c r="BB23" s="13">
        <v>79.3</v>
      </c>
      <c r="BC23" s="13">
        <v>66.7</v>
      </c>
      <c r="BD23" s="13">
        <v>52.7</v>
      </c>
      <c r="BE23" s="13">
        <v>1.1000000000000001</v>
      </c>
      <c r="BF23" s="13"/>
      <c r="BG23" s="13"/>
      <c r="BH23" s="11">
        <v>17</v>
      </c>
      <c r="BI23" s="11">
        <v>17</v>
      </c>
      <c r="BJ23" s="14">
        <v>1.7</v>
      </c>
      <c r="BK23" s="14">
        <v>0.9</v>
      </c>
      <c r="BL23" s="11">
        <v>1</v>
      </c>
      <c r="BM23" s="14">
        <v>0.8</v>
      </c>
      <c r="BN23" s="14">
        <v>0.87</v>
      </c>
      <c r="BO23" s="17">
        <v>4</v>
      </c>
      <c r="BP23" s="11">
        <v>4</v>
      </c>
      <c r="BQ23" s="11">
        <v>9</v>
      </c>
      <c r="BR23" s="18">
        <v>0.44444444444444442</v>
      </c>
      <c r="BS23" s="13">
        <v>10</v>
      </c>
      <c r="BT23" s="13">
        <v>10</v>
      </c>
      <c r="BU23" s="11">
        <v>13</v>
      </c>
      <c r="BV23" s="11"/>
      <c r="BW23" s="11">
        <v>38</v>
      </c>
      <c r="BX23" s="13">
        <v>20.100000000000001</v>
      </c>
      <c r="BY23" s="13"/>
      <c r="BZ23" s="16">
        <f t="shared" si="2"/>
        <v>29.05</v>
      </c>
      <c r="CA23" s="11">
        <v>66</v>
      </c>
      <c r="CB23" s="29">
        <v>45.9</v>
      </c>
      <c r="CC23" s="13"/>
      <c r="CD23" s="29">
        <v>55.95</v>
      </c>
      <c r="CE23" s="29"/>
      <c r="CF23" s="29"/>
      <c r="CG23" s="29">
        <v>55.95</v>
      </c>
      <c r="CH23" s="29">
        <v>1</v>
      </c>
      <c r="CI23" s="17">
        <v>66</v>
      </c>
      <c r="CJ23" s="13">
        <v>40.700000000000003</v>
      </c>
      <c r="CK23" s="11">
        <f t="shared" si="8"/>
        <v>47.357142857142854</v>
      </c>
      <c r="CL23" s="29">
        <v>41.7</v>
      </c>
      <c r="CM23" s="29">
        <v>44</v>
      </c>
      <c r="CN23" s="20">
        <v>47</v>
      </c>
      <c r="CO23" s="75">
        <v>82</v>
      </c>
      <c r="CP23" s="75">
        <v>83</v>
      </c>
      <c r="CQ23" s="130">
        <v>48</v>
      </c>
      <c r="CR23" s="75">
        <v>90</v>
      </c>
      <c r="CS23" s="130">
        <v>88</v>
      </c>
      <c r="CT23" s="19">
        <v>72.2</v>
      </c>
      <c r="CU23" s="19">
        <v>45</v>
      </c>
      <c r="CV23" s="19">
        <v>56.6</v>
      </c>
      <c r="CW23" s="19">
        <v>44.8</v>
      </c>
      <c r="CX23" s="19">
        <v>57.933333333333337</v>
      </c>
      <c r="CY23" s="11">
        <v>86</v>
      </c>
      <c r="CZ23" s="11">
        <v>59</v>
      </c>
      <c r="DA23" s="20">
        <v>48</v>
      </c>
      <c r="DB23" s="11">
        <v>12</v>
      </c>
      <c r="DC23" s="11">
        <f>AVERAGE(CZ23:DB23)</f>
        <v>39.666666666666664</v>
      </c>
      <c r="DD23" s="11">
        <v>30</v>
      </c>
      <c r="DE23" s="20">
        <v>23</v>
      </c>
      <c r="DF23" s="11">
        <v>20</v>
      </c>
      <c r="DG23" s="11">
        <f t="shared" si="3"/>
        <v>24.333333333333332</v>
      </c>
      <c r="DH23" s="29">
        <v>2</v>
      </c>
      <c r="DI23" s="29">
        <v>2</v>
      </c>
      <c r="DJ23" s="19">
        <v>50.64</v>
      </c>
      <c r="DK23" s="19">
        <v>0.63</v>
      </c>
      <c r="DL23" s="21">
        <v>0</v>
      </c>
      <c r="DM23" s="29">
        <v>0</v>
      </c>
      <c r="DN23" s="21">
        <v>1.7500000198682149</v>
      </c>
      <c r="DO23" s="20">
        <v>0</v>
      </c>
      <c r="DP23" s="20">
        <v>7</v>
      </c>
      <c r="DQ23" s="20">
        <v>-7</v>
      </c>
      <c r="DR23" s="20">
        <f t="shared" si="9"/>
        <v>3</v>
      </c>
      <c r="DS23" s="20">
        <v>0</v>
      </c>
      <c r="DT23" s="20">
        <v>217</v>
      </c>
      <c r="DU23" s="20">
        <v>93</v>
      </c>
      <c r="DV23" s="20">
        <v>31</v>
      </c>
      <c r="DW23" s="21">
        <v>0</v>
      </c>
      <c r="DX23" s="21">
        <v>7</v>
      </c>
      <c r="DY23" s="21">
        <f t="shared" si="4"/>
        <v>-7</v>
      </c>
      <c r="DZ23" s="21">
        <v>3</v>
      </c>
      <c r="EA23" s="20">
        <v>0</v>
      </c>
      <c r="EB23" s="20">
        <v>217</v>
      </c>
      <c r="EC23" s="20">
        <v>93</v>
      </c>
      <c r="ED23" s="20">
        <v>31</v>
      </c>
      <c r="EE23" s="21">
        <v>0</v>
      </c>
      <c r="EF23" s="21">
        <v>7</v>
      </c>
      <c r="EG23" s="21">
        <f t="shared" si="5"/>
        <v>-7</v>
      </c>
      <c r="EH23" s="21">
        <v>3</v>
      </c>
      <c r="EI23" s="20">
        <v>0</v>
      </c>
      <c r="EJ23" s="20">
        <v>147</v>
      </c>
      <c r="EK23" s="20">
        <v>63</v>
      </c>
      <c r="EL23" s="20">
        <v>21</v>
      </c>
      <c r="EM23" s="21">
        <v>0</v>
      </c>
      <c r="EN23" s="21">
        <v>7</v>
      </c>
      <c r="EO23" s="21">
        <f t="shared" si="6"/>
        <v>-7</v>
      </c>
      <c r="EP23" s="21">
        <v>3</v>
      </c>
      <c r="EQ23" s="20">
        <v>0</v>
      </c>
      <c r="ER23" s="20">
        <v>77</v>
      </c>
      <c r="ES23" s="20">
        <v>33</v>
      </c>
      <c r="ET23" s="20">
        <v>11</v>
      </c>
      <c r="EU23" s="21">
        <v>0</v>
      </c>
      <c r="EV23" s="21">
        <v>7</v>
      </c>
      <c r="EW23" s="21">
        <f t="shared" si="10"/>
        <v>-7</v>
      </c>
      <c r="EX23" s="21">
        <v>3</v>
      </c>
      <c r="EY23" s="20">
        <v>0</v>
      </c>
      <c r="EZ23" s="21">
        <v>-0.69314718055994529</v>
      </c>
      <c r="FA23" s="21">
        <v>13.055555555555555</v>
      </c>
      <c r="FB23" s="37">
        <v>12</v>
      </c>
      <c r="FC23" s="20">
        <v>0</v>
      </c>
      <c r="FD23" s="29">
        <v>0</v>
      </c>
      <c r="FE23" s="29">
        <v>2</v>
      </c>
      <c r="FF23" s="21">
        <v>9.8039000000000001E-2</v>
      </c>
      <c r="FG23" s="21">
        <v>-4.5832298047790002E-2</v>
      </c>
      <c r="FH23" s="21"/>
      <c r="FI23" s="21">
        <v>-0.74711391325149701</v>
      </c>
      <c r="FJ23" s="21"/>
      <c r="FK23" s="21"/>
      <c r="FL23" s="21"/>
      <c r="FM23" s="21"/>
      <c r="FN23" s="20">
        <v>174</v>
      </c>
      <c r="FQ23" s="20">
        <v>106</v>
      </c>
      <c r="FR23" s="20">
        <v>111</v>
      </c>
      <c r="FS23" s="20">
        <v>28.9</v>
      </c>
      <c r="FT23" s="20">
        <v>47</v>
      </c>
      <c r="FU23" s="20">
        <v>86</v>
      </c>
      <c r="FV23" s="20">
        <v>39.1</v>
      </c>
      <c r="FW23" s="20">
        <v>0.20499999999999999</v>
      </c>
      <c r="FX23" s="124">
        <v>4</v>
      </c>
      <c r="FY23" s="28">
        <v>6.4</v>
      </c>
      <c r="FZ23" s="123"/>
      <c r="GA23" s="129">
        <v>4</v>
      </c>
      <c r="GB23" s="9">
        <v>0</v>
      </c>
      <c r="GC23" s="13">
        <v>3.2</v>
      </c>
      <c r="GD23" s="15">
        <v>0.69</v>
      </c>
      <c r="GE23" s="15">
        <v>0.69</v>
      </c>
      <c r="GF23" s="15">
        <v>0.78559999999999997</v>
      </c>
      <c r="GG23" s="15">
        <v>0.79</v>
      </c>
      <c r="GH23" s="9">
        <v>0</v>
      </c>
      <c r="GI23" s="9">
        <v>0</v>
      </c>
      <c r="GJ23" s="11">
        <v>1</v>
      </c>
      <c r="GK23" s="11">
        <v>0</v>
      </c>
      <c r="GL23" s="11">
        <v>0</v>
      </c>
      <c r="GM23" s="29">
        <v>2803169</v>
      </c>
      <c r="GN23" s="21">
        <v>3.2749999999999999</v>
      </c>
      <c r="GO23" s="10">
        <v>5.46</v>
      </c>
      <c r="GP23" s="28">
        <v>5.4560000000000004</v>
      </c>
      <c r="GQ23" s="28">
        <v>37.5</v>
      </c>
      <c r="GR23" s="28">
        <v>37.475999999999999</v>
      </c>
      <c r="GS23" s="28">
        <v>39.1</v>
      </c>
      <c r="GT23" s="28">
        <v>80.199203490000002</v>
      </c>
      <c r="GU23" s="21">
        <v>1</v>
      </c>
      <c r="GV23" s="29">
        <v>0</v>
      </c>
      <c r="GW23" s="21">
        <v>-4.6051700000000002</v>
      </c>
      <c r="GX23" s="29">
        <v>0</v>
      </c>
      <c r="GY23" s="29">
        <v>0</v>
      </c>
      <c r="GZ23" s="29">
        <v>0</v>
      </c>
      <c r="HA23" s="21">
        <v>4.2300000000000004</v>
      </c>
      <c r="HB23" s="20">
        <v>6.5</v>
      </c>
      <c r="HC23" s="29">
        <v>1</v>
      </c>
      <c r="HD23" s="29">
        <v>1</v>
      </c>
      <c r="HE23" s="21">
        <v>1</v>
      </c>
      <c r="HF23" s="29">
        <v>100</v>
      </c>
      <c r="HG23" s="20">
        <v>100</v>
      </c>
      <c r="HH23" s="20">
        <v>100</v>
      </c>
      <c r="HI23" s="21">
        <v>0</v>
      </c>
      <c r="HJ23" s="20">
        <v>1241.7</v>
      </c>
      <c r="HK23" s="21">
        <v>0</v>
      </c>
      <c r="HL23" s="21">
        <v>0</v>
      </c>
      <c r="HM23" s="29">
        <v>0</v>
      </c>
      <c r="HN23" s="20">
        <v>1175.28</v>
      </c>
      <c r="HO23" s="29">
        <v>0</v>
      </c>
      <c r="HP23" s="20">
        <v>0</v>
      </c>
      <c r="HQ23" s="21">
        <v>0</v>
      </c>
      <c r="HR23" s="21">
        <v>5.2569910000000002</v>
      </c>
      <c r="HS23" s="40">
        <v>1</v>
      </c>
      <c r="HT23" s="40">
        <v>1</v>
      </c>
      <c r="HU23" s="29">
        <v>5450</v>
      </c>
      <c r="HV23" s="21">
        <v>1.0889720000000001</v>
      </c>
      <c r="HW23" s="29">
        <v>622980</v>
      </c>
      <c r="HX23" s="20">
        <v>631687.81000000006</v>
      </c>
      <c r="HY23" s="29">
        <v>0</v>
      </c>
      <c r="HZ23" s="65" t="s">
        <v>696</v>
      </c>
      <c r="IA23" s="20" t="s">
        <v>943</v>
      </c>
      <c r="IB23" s="29">
        <v>6</v>
      </c>
      <c r="IC23" s="11">
        <v>0</v>
      </c>
      <c r="ID23" s="29">
        <v>0</v>
      </c>
      <c r="IE23" s="29">
        <v>1</v>
      </c>
    </row>
    <row r="24" spans="1:239">
      <c r="A24" s="65" t="s">
        <v>944</v>
      </c>
      <c r="B24" s="8" t="s">
        <v>945</v>
      </c>
      <c r="C24" s="9">
        <v>114</v>
      </c>
      <c r="D24" s="20">
        <v>118</v>
      </c>
      <c r="E24" s="9">
        <v>114</v>
      </c>
      <c r="F24" s="77">
        <v>117</v>
      </c>
      <c r="G24" s="9">
        <v>190</v>
      </c>
      <c r="H24" s="20">
        <v>203</v>
      </c>
      <c r="I24" s="20">
        <v>216</v>
      </c>
      <c r="J24" s="20">
        <f t="shared" si="0"/>
        <v>3</v>
      </c>
      <c r="K24" s="21">
        <v>6.4039408866995079E-2</v>
      </c>
      <c r="L24" s="21">
        <f t="shared" si="7"/>
        <v>6.4039408866995079E-2</v>
      </c>
      <c r="M24" s="29">
        <v>1</v>
      </c>
      <c r="N24" s="9">
        <v>190</v>
      </c>
      <c r="O24" s="77">
        <v>196</v>
      </c>
      <c r="P24" s="55">
        <v>46.16</v>
      </c>
      <c r="Q24" s="55">
        <v>47.82</v>
      </c>
      <c r="R24" s="55">
        <v>44.58</v>
      </c>
      <c r="S24" s="20">
        <v>1500</v>
      </c>
      <c r="T24" s="29">
        <v>912.54023528000005</v>
      </c>
      <c r="U24" s="29">
        <v>925.16269999999997</v>
      </c>
      <c r="V24" s="11"/>
      <c r="W24" s="11">
        <v>559</v>
      </c>
      <c r="X24" s="29">
        <v>420.72794059726118</v>
      </c>
      <c r="Y24" s="29">
        <f t="shared" si="1"/>
        <v>4</v>
      </c>
      <c r="Z24" s="29">
        <v>0</v>
      </c>
      <c r="AA24" s="14">
        <v>0.53</v>
      </c>
      <c r="AB24" s="28">
        <v>40.975549999999998</v>
      </c>
      <c r="AC24" s="38">
        <v>85</v>
      </c>
      <c r="AD24" s="38"/>
      <c r="AE24" s="38"/>
      <c r="AF24" s="13"/>
      <c r="AG24" s="13"/>
      <c r="AH24" s="13"/>
      <c r="AJ24" s="11">
        <v>0</v>
      </c>
      <c r="AK24" s="13">
        <v>49</v>
      </c>
      <c r="AL24" s="13"/>
      <c r="AM24" s="13">
        <v>46</v>
      </c>
      <c r="AN24" s="14">
        <v>39.687620000000003</v>
      </c>
      <c r="AO24" s="9"/>
      <c r="AP24" s="57"/>
      <c r="AQ24" s="20">
        <v>60</v>
      </c>
      <c r="AR24" s="46">
        <v>0.5361864623999999</v>
      </c>
      <c r="AS24" s="28">
        <v>35</v>
      </c>
      <c r="AT24" s="12"/>
      <c r="AU24" s="12"/>
      <c r="AV24" s="12"/>
      <c r="AW24" s="11">
        <v>0</v>
      </c>
      <c r="AX24" s="28">
        <v>18.833819999999999</v>
      </c>
      <c r="AY24" s="28">
        <v>36.98236</v>
      </c>
      <c r="AZ24" s="28">
        <v>27.688040000000001</v>
      </c>
      <c r="BA24" s="11">
        <v>1</v>
      </c>
      <c r="BB24" s="13">
        <v>81.17</v>
      </c>
      <c r="BC24" s="13">
        <v>72.31</v>
      </c>
      <c r="BD24" s="13">
        <v>63.02</v>
      </c>
      <c r="BE24" s="13">
        <v>4.2</v>
      </c>
      <c r="BF24" s="13"/>
      <c r="BG24" s="13"/>
      <c r="BH24" s="11"/>
      <c r="BI24" s="11">
        <v>35</v>
      </c>
      <c r="BJ24" s="14"/>
      <c r="BK24" s="14">
        <v>1.95</v>
      </c>
      <c r="BL24" s="11">
        <v>0</v>
      </c>
      <c r="BM24" s="14"/>
      <c r="BN24" s="14">
        <v>0.72</v>
      </c>
      <c r="BO24" s="17">
        <v>3</v>
      </c>
      <c r="BP24" s="11">
        <v>3</v>
      </c>
      <c r="BQ24" s="11">
        <v>2</v>
      </c>
      <c r="BR24" s="18">
        <v>1.5</v>
      </c>
      <c r="BS24" s="13">
        <v>26</v>
      </c>
      <c r="BT24" s="13"/>
      <c r="BU24" s="11">
        <v>26</v>
      </c>
      <c r="BV24" s="11"/>
      <c r="BW24" s="11">
        <v>22</v>
      </c>
      <c r="BX24" s="13">
        <v>21</v>
      </c>
      <c r="BY24" s="13"/>
      <c r="BZ24" s="16">
        <f t="shared" si="2"/>
        <v>21.5</v>
      </c>
      <c r="CA24" s="11">
        <v>21</v>
      </c>
      <c r="CB24" s="29"/>
      <c r="CC24" s="13"/>
      <c r="CD24" s="29">
        <v>21</v>
      </c>
      <c r="CE24" s="29"/>
      <c r="CF24" s="29"/>
      <c r="CG24" s="29">
        <v>21</v>
      </c>
      <c r="CH24" s="29">
        <v>1</v>
      </c>
      <c r="CI24" s="17">
        <v>15</v>
      </c>
      <c r="CJ24" s="13">
        <v>22</v>
      </c>
      <c r="CK24" s="11">
        <f t="shared" si="8"/>
        <v>16.833333333333332</v>
      </c>
      <c r="CL24" s="29">
        <v>41.7</v>
      </c>
      <c r="CM24" s="29">
        <v>52.833333333333336</v>
      </c>
      <c r="CN24" s="20">
        <v>23</v>
      </c>
      <c r="CO24" s="75">
        <v>20</v>
      </c>
      <c r="CP24" s="75">
        <v>32</v>
      </c>
      <c r="CQ24" s="130">
        <v>48</v>
      </c>
      <c r="CR24" s="75">
        <v>43</v>
      </c>
      <c r="CS24" s="75">
        <v>54</v>
      </c>
      <c r="CT24" s="19">
        <v>38.5</v>
      </c>
      <c r="CU24" s="19">
        <v>15</v>
      </c>
      <c r="CV24" s="19">
        <v>23.25</v>
      </c>
      <c r="CW24" s="19">
        <v>9.1999999999999993</v>
      </c>
      <c r="CX24" s="19">
        <v>25.583333333333332</v>
      </c>
      <c r="CY24" s="11">
        <v>33</v>
      </c>
      <c r="CZ24" s="11"/>
      <c r="DA24" s="20">
        <v>20</v>
      </c>
      <c r="DB24" s="11"/>
      <c r="DC24" s="11"/>
      <c r="DD24" s="11">
        <v>18</v>
      </c>
      <c r="DE24" s="20">
        <v>6</v>
      </c>
      <c r="DF24" s="11"/>
      <c r="DG24" s="11">
        <f t="shared" si="3"/>
        <v>12</v>
      </c>
      <c r="DH24" s="29">
        <v>1</v>
      </c>
      <c r="DI24" s="29">
        <v>1</v>
      </c>
      <c r="DJ24" s="19">
        <v>23.45</v>
      </c>
      <c r="DK24" s="19">
        <v>0</v>
      </c>
      <c r="DL24" s="21">
        <v>0</v>
      </c>
      <c r="DM24" s="29">
        <v>1</v>
      </c>
      <c r="DN24" s="21">
        <v>3.6833333571751901</v>
      </c>
      <c r="DO24" s="20">
        <v>0</v>
      </c>
      <c r="DP24" s="20">
        <v>7</v>
      </c>
      <c r="DQ24" s="20">
        <v>-7</v>
      </c>
      <c r="DR24" s="20">
        <f t="shared" si="9"/>
        <v>3</v>
      </c>
      <c r="DS24" s="20">
        <v>0</v>
      </c>
      <c r="DT24" s="20">
        <v>198</v>
      </c>
      <c r="DU24" s="20">
        <v>42</v>
      </c>
      <c r="DV24" s="20">
        <v>24</v>
      </c>
      <c r="DW24" s="21">
        <v>0</v>
      </c>
      <c r="DX24" s="21">
        <v>8.25</v>
      </c>
      <c r="DY24" s="21">
        <f t="shared" si="4"/>
        <v>-8.25</v>
      </c>
      <c r="DZ24" s="21">
        <v>1.75</v>
      </c>
      <c r="EA24" s="20">
        <v>0</v>
      </c>
      <c r="EB24" s="20">
        <v>198</v>
      </c>
      <c r="EC24" s="20">
        <v>42</v>
      </c>
      <c r="ED24" s="20">
        <v>24</v>
      </c>
      <c r="EE24" s="21">
        <v>0</v>
      </c>
      <c r="EF24" s="21">
        <v>8.25</v>
      </c>
      <c r="EG24" s="21">
        <f t="shared" si="5"/>
        <v>-8.25</v>
      </c>
      <c r="EH24" s="21">
        <v>1.75</v>
      </c>
      <c r="EI24" s="20">
        <v>0</v>
      </c>
      <c r="EJ24" s="20">
        <v>108</v>
      </c>
      <c r="EK24" s="20">
        <v>32</v>
      </c>
      <c r="EL24" s="20">
        <v>14</v>
      </c>
      <c r="EM24" s="21">
        <v>0</v>
      </c>
      <c r="EN24" s="21">
        <v>7.7142857142857144</v>
      </c>
      <c r="EO24" s="21">
        <f t="shared" si="6"/>
        <v>-7.7142857142857144</v>
      </c>
      <c r="EP24" s="21">
        <v>2.2857142857142856</v>
      </c>
      <c r="EQ24" s="20">
        <v>0</v>
      </c>
      <c r="ER24" s="20">
        <v>42</v>
      </c>
      <c r="ES24" s="20">
        <v>18</v>
      </c>
      <c r="ET24" s="20">
        <v>6</v>
      </c>
      <c r="EU24" s="21">
        <v>0</v>
      </c>
      <c r="EV24" s="21">
        <v>7</v>
      </c>
      <c r="EW24" s="21">
        <f t="shared" si="10"/>
        <v>-7</v>
      </c>
      <c r="EX24" s="21">
        <v>3</v>
      </c>
      <c r="EY24" s="20">
        <v>0</v>
      </c>
      <c r="EZ24" s="21">
        <v>-0.69314718055994529</v>
      </c>
      <c r="FA24" s="21">
        <v>13.055555555555555</v>
      </c>
      <c r="FB24" s="37">
        <v>13</v>
      </c>
      <c r="FC24" s="20">
        <v>0</v>
      </c>
      <c r="FD24" s="29">
        <v>0</v>
      </c>
      <c r="FE24" s="29">
        <v>2</v>
      </c>
      <c r="FF24" s="21">
        <v>9.8039000000000001E-2</v>
      </c>
      <c r="FG24" s="10">
        <v>-0.85369098486351602</v>
      </c>
      <c r="FH24" s="10">
        <v>-0.73598574163300301</v>
      </c>
      <c r="FI24" s="10">
        <v>-0.71436849482699005</v>
      </c>
      <c r="FJ24" s="10">
        <v>-0.73958284851770895</v>
      </c>
      <c r="FK24" s="10">
        <v>-0.82692029870495098</v>
      </c>
      <c r="FL24" s="10">
        <v>-0.58700797207725197</v>
      </c>
      <c r="FM24" s="21"/>
      <c r="FN24" s="20">
        <v>160</v>
      </c>
      <c r="FQ24" s="20">
        <v>103</v>
      </c>
      <c r="FR24" s="20">
        <v>107</v>
      </c>
      <c r="FS24" s="20">
        <v>18.899999999999999</v>
      </c>
      <c r="FT24" s="20">
        <v>44</v>
      </c>
      <c r="FU24" s="20">
        <v>21</v>
      </c>
      <c r="FV24" s="20">
        <v>37.299999999999997</v>
      </c>
      <c r="FX24" s="124"/>
      <c r="FY24" s="28">
        <v>2.4</v>
      </c>
      <c r="FZ24" s="123">
        <v>5.8</v>
      </c>
      <c r="GA24" s="129">
        <v>2.4</v>
      </c>
      <c r="GB24" s="9">
        <v>0</v>
      </c>
      <c r="GC24" s="13">
        <v>44</v>
      </c>
      <c r="GD24" s="15">
        <v>0.83</v>
      </c>
      <c r="GE24" s="15">
        <v>0.83</v>
      </c>
      <c r="GF24" s="15">
        <v>0.66620000000000001</v>
      </c>
      <c r="GG24" s="15">
        <v>0.78</v>
      </c>
      <c r="GH24" s="9">
        <v>0</v>
      </c>
      <c r="GI24" s="9">
        <v>0</v>
      </c>
      <c r="GJ24" s="11">
        <v>1</v>
      </c>
      <c r="GK24" s="11">
        <v>0</v>
      </c>
      <c r="GL24" s="11">
        <v>0</v>
      </c>
      <c r="GM24" s="29">
        <v>6017511</v>
      </c>
      <c r="GN24" s="21">
        <v>6.4480000000000004</v>
      </c>
      <c r="GO24" s="10">
        <v>7.06</v>
      </c>
      <c r="GP24" s="28">
        <v>7.06</v>
      </c>
      <c r="GQ24" s="28">
        <v>21.1</v>
      </c>
      <c r="GR24" s="28">
        <v>21.05</v>
      </c>
      <c r="GS24" s="28">
        <v>22.2</v>
      </c>
      <c r="GT24" s="28">
        <v>83.215896610000001</v>
      </c>
      <c r="GU24" s="21">
        <v>0.7</v>
      </c>
      <c r="GV24" s="29">
        <v>0</v>
      </c>
      <c r="GW24" s="21">
        <v>-4.6051700000000002</v>
      </c>
      <c r="GX24" s="29">
        <v>0</v>
      </c>
      <c r="GY24" s="29">
        <v>0</v>
      </c>
      <c r="GZ24" s="29">
        <v>0</v>
      </c>
      <c r="HA24" s="21">
        <v>12.1</v>
      </c>
      <c r="HB24" s="20">
        <v>15.31</v>
      </c>
      <c r="HC24" s="29">
        <v>1</v>
      </c>
      <c r="HD24" s="29">
        <v>1</v>
      </c>
      <c r="HE24" s="21">
        <v>1</v>
      </c>
      <c r="HF24" s="29">
        <v>100</v>
      </c>
      <c r="HG24" s="20">
        <v>100</v>
      </c>
      <c r="HH24" s="20">
        <v>100</v>
      </c>
      <c r="HI24" s="21">
        <v>0</v>
      </c>
      <c r="HJ24" s="20">
        <v>1319.58</v>
      </c>
      <c r="HK24" s="21">
        <v>0</v>
      </c>
      <c r="HL24" s="21">
        <v>0</v>
      </c>
      <c r="HM24" s="29">
        <v>0</v>
      </c>
      <c r="HN24" s="20">
        <v>1275.02</v>
      </c>
      <c r="HO24" s="29">
        <v>0</v>
      </c>
      <c r="HP24" s="20">
        <v>0</v>
      </c>
      <c r="HQ24" s="21">
        <v>0</v>
      </c>
      <c r="HR24" s="21">
        <v>5.120711</v>
      </c>
      <c r="HS24" s="40">
        <v>1</v>
      </c>
      <c r="HT24" s="40">
        <v>1</v>
      </c>
      <c r="HU24" s="29">
        <v>4550</v>
      </c>
      <c r="HV24" s="21">
        <v>1.3530139999999999</v>
      </c>
      <c r="HW24" s="29">
        <v>1259200</v>
      </c>
      <c r="HX24" s="20">
        <v>1268417</v>
      </c>
      <c r="HY24" s="29">
        <v>0</v>
      </c>
      <c r="HZ24" s="65" t="s">
        <v>696</v>
      </c>
      <c r="IA24" s="20" t="s">
        <v>946</v>
      </c>
      <c r="IB24" s="29">
        <v>2</v>
      </c>
      <c r="IC24" s="11">
        <v>0</v>
      </c>
      <c r="ID24" s="29">
        <v>0</v>
      </c>
      <c r="IE24" s="29">
        <v>1</v>
      </c>
    </row>
    <row r="25" spans="1:239">
      <c r="A25" s="65" t="s">
        <v>700</v>
      </c>
      <c r="B25" s="8" t="s">
        <v>947</v>
      </c>
      <c r="C25" s="9">
        <v>17</v>
      </c>
      <c r="D25" s="20">
        <v>16</v>
      </c>
      <c r="E25" s="9">
        <v>17</v>
      </c>
      <c r="F25" s="77">
        <v>22</v>
      </c>
      <c r="G25" s="9">
        <v>19</v>
      </c>
      <c r="H25" s="20">
        <v>19</v>
      </c>
      <c r="I25" s="20">
        <v>27</v>
      </c>
      <c r="J25" s="20">
        <f t="shared" si="0"/>
        <v>3</v>
      </c>
      <c r="K25" s="21">
        <v>0.24615384615384617</v>
      </c>
      <c r="L25" s="21">
        <f t="shared" si="7"/>
        <v>0</v>
      </c>
      <c r="M25" s="29">
        <v>1</v>
      </c>
      <c r="N25" s="9">
        <v>19</v>
      </c>
      <c r="O25" s="77">
        <v>26</v>
      </c>
      <c r="P25" s="55">
        <v>73.7</v>
      </c>
      <c r="Q25" s="55">
        <v>76.8</v>
      </c>
      <c r="R25" s="55">
        <v>70.739999999999995</v>
      </c>
      <c r="S25" s="20">
        <v>65</v>
      </c>
      <c r="T25" s="29">
        <v>6147.7778797000001</v>
      </c>
      <c r="U25" s="29">
        <v>5816.7479999999996</v>
      </c>
      <c r="V25" s="11">
        <v>6116.7762320000002</v>
      </c>
      <c r="W25" s="11">
        <v>5099</v>
      </c>
      <c r="X25" s="29">
        <v>6401.549571408189</v>
      </c>
      <c r="Y25" s="29">
        <f t="shared" si="1"/>
        <v>5</v>
      </c>
      <c r="Z25" s="29">
        <v>1</v>
      </c>
      <c r="AA25" s="14">
        <v>1.5</v>
      </c>
      <c r="AB25" s="28">
        <v>64.982066666666668</v>
      </c>
      <c r="AC25" s="38">
        <v>39</v>
      </c>
      <c r="AD25" s="38">
        <v>20.3</v>
      </c>
      <c r="AE25" s="29">
        <v>23.5</v>
      </c>
      <c r="AF25" s="13">
        <v>57.88</v>
      </c>
      <c r="AG25" s="28">
        <v>57.1</v>
      </c>
      <c r="AH25" s="13">
        <v>57.5</v>
      </c>
      <c r="AI25" s="13">
        <v>57.493333333333339</v>
      </c>
      <c r="AJ25" s="11">
        <v>1</v>
      </c>
      <c r="AK25" s="13">
        <v>57.493333333333339</v>
      </c>
      <c r="AL25" s="13">
        <f>AVERAGE(AF25:AH25)</f>
        <v>57.493333333333339</v>
      </c>
      <c r="AM25" s="13">
        <f>AVERAGE(AF25:AH25)</f>
        <v>57.493333333333339</v>
      </c>
      <c r="AN25" s="14">
        <v>57.88</v>
      </c>
      <c r="AO25" s="9">
        <v>0</v>
      </c>
      <c r="AP25" s="57">
        <v>5.8507000000000003E-2</v>
      </c>
      <c r="AQ25" s="20">
        <v>23</v>
      </c>
      <c r="AR25" s="46">
        <v>5.6591150181500002E-2</v>
      </c>
      <c r="AS25" s="28">
        <v>1.7</v>
      </c>
      <c r="AT25" s="12">
        <v>6.9059999999999997</v>
      </c>
      <c r="AU25" s="12">
        <v>7.0270000000000001</v>
      </c>
      <c r="AV25" s="12">
        <v>6.9649999999999999</v>
      </c>
      <c r="AW25" s="11">
        <v>1</v>
      </c>
      <c r="AX25" s="28">
        <v>93.569640000000007</v>
      </c>
      <c r="AY25" s="28">
        <v>94.442899999999995</v>
      </c>
      <c r="AZ25" s="28">
        <v>93.995890000000003</v>
      </c>
      <c r="BA25" s="11">
        <v>1</v>
      </c>
      <c r="BB25" s="13">
        <v>6.3</v>
      </c>
      <c r="BC25" s="13">
        <v>5.9</v>
      </c>
      <c r="BD25" s="13">
        <v>5.6</v>
      </c>
      <c r="BE25" s="13"/>
      <c r="BF25" s="13"/>
      <c r="BG25" s="13"/>
      <c r="BH25" s="11">
        <v>247.5</v>
      </c>
      <c r="BI25" s="11">
        <v>247.5</v>
      </c>
      <c r="BJ25" s="14">
        <v>4.8</v>
      </c>
      <c r="BK25" s="14">
        <v>2.25</v>
      </c>
      <c r="BL25" s="11">
        <v>1</v>
      </c>
      <c r="BM25" s="14">
        <v>2.5499999999999998</v>
      </c>
      <c r="BN25" s="14">
        <v>3.1466666666666665</v>
      </c>
      <c r="BO25" s="17">
        <v>108.5</v>
      </c>
      <c r="BP25" s="11">
        <v>106</v>
      </c>
      <c r="BQ25" s="11">
        <v>26</v>
      </c>
      <c r="BR25" s="18">
        <v>4.0769230769230766</v>
      </c>
      <c r="BS25" s="13"/>
      <c r="BT25" s="13"/>
      <c r="BU25" s="11">
        <v>95</v>
      </c>
      <c r="BV25" s="11">
        <v>93</v>
      </c>
      <c r="BW25" s="11">
        <v>91</v>
      </c>
      <c r="BX25" s="13"/>
      <c r="BY25" s="16">
        <v>91</v>
      </c>
      <c r="BZ25" s="16">
        <f t="shared" si="2"/>
        <v>91</v>
      </c>
      <c r="CA25" s="11">
        <v>98</v>
      </c>
      <c r="CB25" s="29">
        <v>99.466666666666654</v>
      </c>
      <c r="CC25" s="16">
        <v>99</v>
      </c>
      <c r="CD25" s="29">
        <v>98.822222222222209</v>
      </c>
      <c r="CE25" s="29"/>
      <c r="CF25" s="29"/>
      <c r="CG25" s="29">
        <v>98.822222222222209</v>
      </c>
      <c r="CH25" s="29">
        <v>1</v>
      </c>
      <c r="CI25" s="17"/>
      <c r="CJ25" s="13"/>
      <c r="CK25" s="11">
        <f t="shared" si="8"/>
        <v>82.518518518518505</v>
      </c>
      <c r="CL25" s="131">
        <v>94</v>
      </c>
      <c r="CM25" s="29">
        <v>62.666666666666664</v>
      </c>
      <c r="CN25" s="20">
        <v>76</v>
      </c>
      <c r="CO25" s="75">
        <v>99</v>
      </c>
      <c r="CP25" s="75">
        <v>82</v>
      </c>
      <c r="CQ25" s="130">
        <v>86</v>
      </c>
      <c r="CR25" s="75">
        <v>78</v>
      </c>
      <c r="CS25" s="130">
        <v>97</v>
      </c>
      <c r="CT25" s="19">
        <v>94.6</v>
      </c>
      <c r="CU25" s="19">
        <v>94.2</v>
      </c>
      <c r="CV25" s="19">
        <v>90.6</v>
      </c>
      <c r="CW25" s="19"/>
      <c r="CX25" s="19">
        <v>93.133333333333326</v>
      </c>
      <c r="CY25" s="11">
        <v>98</v>
      </c>
      <c r="CZ25" s="11">
        <v>87.5</v>
      </c>
      <c r="DA25" s="20">
        <v>90</v>
      </c>
      <c r="DB25" s="11">
        <v>86</v>
      </c>
      <c r="DC25" s="11">
        <f>AVERAGE(CZ25:DB25)</f>
        <v>87.833333333333329</v>
      </c>
      <c r="DD25" s="11">
        <v>97</v>
      </c>
      <c r="DE25" s="20">
        <v>85</v>
      </c>
      <c r="DF25" s="11">
        <v>93</v>
      </c>
      <c r="DG25" s="11">
        <f t="shared" si="3"/>
        <v>91.666666666666671</v>
      </c>
      <c r="DH25" s="29">
        <v>14</v>
      </c>
      <c r="DI25" s="29">
        <v>66</v>
      </c>
      <c r="DJ25" s="19">
        <v>69.48</v>
      </c>
      <c r="DK25" s="19">
        <v>3.97</v>
      </c>
      <c r="DL25" s="21">
        <v>0.57692310000000002</v>
      </c>
      <c r="DM25" s="29">
        <v>0</v>
      </c>
      <c r="DN25" s="21">
        <v>3.3571428230830613</v>
      </c>
      <c r="DO25" s="20">
        <v>8</v>
      </c>
      <c r="DP25" s="20">
        <v>0</v>
      </c>
      <c r="DQ25" s="20">
        <v>8</v>
      </c>
      <c r="DR25" s="20">
        <f t="shared" si="9"/>
        <v>18</v>
      </c>
      <c r="DS25" s="20">
        <v>307</v>
      </c>
      <c r="DT25" s="20">
        <v>201</v>
      </c>
      <c r="DU25" s="20">
        <v>1006</v>
      </c>
      <c r="DV25" s="20">
        <v>90</v>
      </c>
      <c r="DW25" s="21">
        <v>3.411111111111111</v>
      </c>
      <c r="DX25" s="21">
        <v>2.2333333333333334</v>
      </c>
      <c r="DY25" s="21">
        <f t="shared" si="4"/>
        <v>1.1777777777777778</v>
      </c>
      <c r="DZ25" s="21">
        <v>11.177777777777777</v>
      </c>
      <c r="EA25" s="20">
        <v>92</v>
      </c>
      <c r="EB25" s="20">
        <v>103</v>
      </c>
      <c r="EC25" s="20">
        <v>299</v>
      </c>
      <c r="ED25" s="20">
        <v>31</v>
      </c>
      <c r="EE25" s="21">
        <v>2.967741935483871</v>
      </c>
      <c r="EF25" s="21">
        <v>3.3225806451612905</v>
      </c>
      <c r="EG25" s="21">
        <f t="shared" si="5"/>
        <v>-0.35483870967741937</v>
      </c>
      <c r="EH25" s="21">
        <v>9.6451612903225801</v>
      </c>
      <c r="EI25" s="20">
        <v>36</v>
      </c>
      <c r="EJ25" s="20">
        <v>103</v>
      </c>
      <c r="EK25" s="20">
        <v>143</v>
      </c>
      <c r="EL25" s="20">
        <v>21</v>
      </c>
      <c r="EM25" s="21">
        <v>1.7142857142857142</v>
      </c>
      <c r="EN25" s="21">
        <v>4.9047619047619051</v>
      </c>
      <c r="EO25" s="21">
        <f t="shared" si="6"/>
        <v>-3.1904761904761907</v>
      </c>
      <c r="EP25" s="21">
        <v>6.8095238095238093</v>
      </c>
      <c r="EQ25" s="20">
        <v>18</v>
      </c>
      <c r="ER25" s="20">
        <v>54</v>
      </c>
      <c r="ES25" s="20">
        <v>74</v>
      </c>
      <c r="ET25" s="20">
        <v>11</v>
      </c>
      <c r="EU25" s="21">
        <v>1.6363636363636365</v>
      </c>
      <c r="EV25" s="21">
        <v>4.9090909090909092</v>
      </c>
      <c r="EW25" s="21">
        <f t="shared" si="10"/>
        <v>-3.2727272727272729</v>
      </c>
      <c r="EX25" s="21">
        <v>6.7272727272727275</v>
      </c>
      <c r="EY25" s="20">
        <v>44</v>
      </c>
      <c r="EZ25" s="21">
        <v>3.784189633918261</v>
      </c>
      <c r="FA25" s="21">
        <v>10.5</v>
      </c>
      <c r="FB25" s="37">
        <v>7</v>
      </c>
      <c r="FC25" s="20">
        <v>0</v>
      </c>
      <c r="FD25" s="29">
        <v>0</v>
      </c>
      <c r="FE25" s="29">
        <v>0</v>
      </c>
      <c r="FF25" s="21">
        <v>0.79411799999999999</v>
      </c>
      <c r="FG25" s="10">
        <v>0.61502366190171498</v>
      </c>
      <c r="FH25" s="10">
        <v>0.45127360045586901</v>
      </c>
      <c r="FI25" s="10">
        <v>1.16588064362721</v>
      </c>
      <c r="FJ25" s="10">
        <v>0.898261466987748</v>
      </c>
      <c r="FK25" s="10">
        <v>1.0857252536352899</v>
      </c>
      <c r="FL25" s="10">
        <v>1.0292056372793399</v>
      </c>
      <c r="FM25" s="21">
        <v>6.32552</v>
      </c>
      <c r="FN25" s="20">
        <v>337</v>
      </c>
      <c r="FO25" s="28">
        <v>15.9</v>
      </c>
      <c r="FP25" s="21">
        <v>-0.73107629426122722</v>
      </c>
      <c r="FQ25" s="20">
        <v>102</v>
      </c>
      <c r="FR25" s="20">
        <v>110</v>
      </c>
      <c r="FS25" s="20">
        <v>0.2</v>
      </c>
      <c r="FT25" s="20">
        <v>30</v>
      </c>
      <c r="FU25" s="20">
        <v>45</v>
      </c>
      <c r="FV25" s="20">
        <v>21.9</v>
      </c>
      <c r="FW25" s="20">
        <v>0.38400000000000001</v>
      </c>
      <c r="FX25" s="124"/>
      <c r="FY25" s="28">
        <v>9</v>
      </c>
      <c r="FZ25" s="123">
        <v>12.5</v>
      </c>
      <c r="GA25" s="129">
        <v>9</v>
      </c>
      <c r="GB25" s="9">
        <v>0</v>
      </c>
      <c r="GC25" s="13">
        <v>0</v>
      </c>
      <c r="GD25" s="15">
        <v>0.14000000000000001</v>
      </c>
      <c r="GE25" s="15">
        <v>0.14000000000000001</v>
      </c>
      <c r="GF25" s="15">
        <v>5.0599999999999999E-2</v>
      </c>
      <c r="GG25" s="15">
        <v>0.43</v>
      </c>
      <c r="GH25" s="9">
        <v>0</v>
      </c>
      <c r="GI25" s="9">
        <v>0</v>
      </c>
      <c r="GJ25" s="11">
        <v>0</v>
      </c>
      <c r="GK25" s="9">
        <v>1</v>
      </c>
      <c r="GL25" s="11">
        <v>0</v>
      </c>
      <c r="GM25" s="29">
        <v>13127759</v>
      </c>
      <c r="GN25" s="21">
        <v>14.225</v>
      </c>
      <c r="GO25" s="10">
        <v>2.58</v>
      </c>
      <c r="GP25" s="28">
        <v>2.5840000000000001</v>
      </c>
      <c r="GQ25" s="28">
        <v>83.3</v>
      </c>
      <c r="GR25" s="28">
        <v>83.271000000000001</v>
      </c>
      <c r="GS25" s="28">
        <v>83.9</v>
      </c>
      <c r="GT25" s="28">
        <v>18.752199170000001</v>
      </c>
      <c r="GU25" s="21">
        <v>0</v>
      </c>
      <c r="GV25" s="29">
        <v>0</v>
      </c>
      <c r="GW25" s="21">
        <v>3.7025730000000001</v>
      </c>
      <c r="GX25" s="29">
        <v>0</v>
      </c>
      <c r="GY25" s="29">
        <v>0</v>
      </c>
      <c r="GZ25" s="29">
        <v>0</v>
      </c>
      <c r="HA25" s="21">
        <v>-33.270000000000003</v>
      </c>
      <c r="HB25" s="20">
        <v>-35.82</v>
      </c>
      <c r="HC25" s="29">
        <v>1</v>
      </c>
      <c r="HD25" s="29">
        <v>0</v>
      </c>
      <c r="HE25" s="21">
        <v>0.16250000000000001</v>
      </c>
      <c r="HF25" s="29">
        <v>5.4</v>
      </c>
      <c r="HG25" s="20">
        <v>4</v>
      </c>
      <c r="HH25" s="20">
        <v>0</v>
      </c>
      <c r="HI25" s="21">
        <v>0.66018160000000004</v>
      </c>
      <c r="HJ25" s="20">
        <v>111.6</v>
      </c>
      <c r="HK25" s="21">
        <v>0.52672989999999997</v>
      </c>
      <c r="HL25" s="21">
        <v>0.41</v>
      </c>
      <c r="HM25" s="29">
        <v>68</v>
      </c>
      <c r="HN25" s="20">
        <v>112.3</v>
      </c>
      <c r="HO25" s="29">
        <v>53</v>
      </c>
      <c r="HP25" s="20">
        <v>41</v>
      </c>
      <c r="HQ25" s="21">
        <v>15.15692</v>
      </c>
      <c r="HR25" s="21">
        <v>26.45749</v>
      </c>
      <c r="HS25" s="40">
        <v>0</v>
      </c>
      <c r="HT25" s="40">
        <v>0</v>
      </c>
      <c r="HU25" s="29">
        <v>8290</v>
      </c>
      <c r="HV25" s="21"/>
      <c r="HW25" s="29">
        <v>748800</v>
      </c>
      <c r="HX25" s="20">
        <v>668868.68999999994</v>
      </c>
      <c r="HY25" s="29">
        <v>1</v>
      </c>
      <c r="HZ25" s="65" t="s">
        <v>698</v>
      </c>
      <c r="IA25" s="20" t="s">
        <v>723</v>
      </c>
      <c r="IB25" s="29">
        <v>6</v>
      </c>
      <c r="IC25" s="11">
        <v>0</v>
      </c>
      <c r="ID25" s="29">
        <v>0</v>
      </c>
      <c r="IE25" s="29">
        <v>1</v>
      </c>
    </row>
    <row r="26" spans="1:239">
      <c r="A26" s="65" t="s">
        <v>715</v>
      </c>
      <c r="B26" s="8" t="s">
        <v>948</v>
      </c>
      <c r="C26" s="9">
        <v>36</v>
      </c>
      <c r="D26" s="20">
        <v>38</v>
      </c>
      <c r="E26" s="9">
        <v>36</v>
      </c>
      <c r="F26" s="77">
        <v>35</v>
      </c>
      <c r="G26" s="9">
        <v>44</v>
      </c>
      <c r="H26" s="20">
        <v>49</v>
      </c>
      <c r="I26" s="20">
        <v>42</v>
      </c>
      <c r="J26" s="20">
        <f t="shared" si="0"/>
        <v>3</v>
      </c>
      <c r="K26" s="21">
        <v>0.14074074074074075</v>
      </c>
      <c r="L26" s="21">
        <f t="shared" si="7"/>
        <v>0.10204081632653061</v>
      </c>
      <c r="M26" s="29">
        <v>1</v>
      </c>
      <c r="N26" s="9">
        <v>44</v>
      </c>
      <c r="O26" s="77">
        <v>44</v>
      </c>
      <c r="P26" s="55">
        <v>68.87</v>
      </c>
      <c r="Q26" s="55">
        <v>70.47</v>
      </c>
      <c r="R26" s="55">
        <v>67.36</v>
      </c>
      <c r="S26" s="20">
        <v>95</v>
      </c>
      <c r="T26" s="29">
        <v>1786.5474256</v>
      </c>
      <c r="U26" s="29">
        <v>1596.7339999999999</v>
      </c>
      <c r="V26" s="11">
        <v>1912.2475010000001</v>
      </c>
      <c r="W26" s="11">
        <v>1990</v>
      </c>
      <c r="X26" s="29">
        <v>1858.1993243392046</v>
      </c>
      <c r="Y26" s="29">
        <f t="shared" si="1"/>
        <v>5</v>
      </c>
      <c r="Z26" s="29">
        <v>1</v>
      </c>
      <c r="AA26" s="14">
        <v>2.34</v>
      </c>
      <c r="AB26" s="28">
        <v>31.202926666666666</v>
      </c>
      <c r="AC26" s="38">
        <v>58</v>
      </c>
      <c r="AD26" s="38">
        <v>53.7</v>
      </c>
      <c r="AE26" s="38"/>
      <c r="AF26" s="13">
        <v>34.6</v>
      </c>
      <c r="AG26" s="13"/>
      <c r="AH26" s="13">
        <v>40.299999999999997</v>
      </c>
      <c r="AI26" s="13">
        <v>37.450000000000003</v>
      </c>
      <c r="AJ26" s="11">
        <v>1</v>
      </c>
      <c r="AK26" s="13">
        <v>37.450000000000003</v>
      </c>
      <c r="AL26" s="13">
        <f>AVERAGE(AF26:AH26)</f>
        <v>37.450000000000003</v>
      </c>
      <c r="AM26" s="13">
        <f>AVERAGE(AF26:AH26)</f>
        <v>37.450000000000003</v>
      </c>
      <c r="AN26" s="14">
        <v>34.6</v>
      </c>
      <c r="AO26" s="9">
        <v>0</v>
      </c>
      <c r="AP26" s="57">
        <v>2.5100000000000001E-3</v>
      </c>
      <c r="AQ26" s="20">
        <v>30</v>
      </c>
      <c r="AR26" s="46">
        <v>0.23320453263000002</v>
      </c>
      <c r="AS26" s="28">
        <v>17.5</v>
      </c>
      <c r="AT26" s="12">
        <v>4.3769999999999998</v>
      </c>
      <c r="AU26" s="12">
        <v>7.2389999999999999</v>
      </c>
      <c r="AV26" s="12">
        <v>5.8479999999999999</v>
      </c>
      <c r="AW26" s="11">
        <v>1</v>
      </c>
      <c r="AX26" s="28">
        <v>68.88861</v>
      </c>
      <c r="AY26" s="28">
        <v>87.201260000000005</v>
      </c>
      <c r="AZ26" s="28">
        <v>78.294929999999994</v>
      </c>
      <c r="BA26" s="11">
        <v>1</v>
      </c>
      <c r="BB26" s="13">
        <v>33</v>
      </c>
      <c r="BC26" s="13">
        <v>23</v>
      </c>
      <c r="BD26" s="13">
        <v>13.5</v>
      </c>
      <c r="BE26" s="13"/>
      <c r="BF26" s="13"/>
      <c r="BG26" s="13"/>
      <c r="BH26" s="11">
        <v>51.5</v>
      </c>
      <c r="BI26" s="11">
        <v>51.5</v>
      </c>
      <c r="BJ26" s="14">
        <v>3.5</v>
      </c>
      <c r="BK26" s="14">
        <v>2.1</v>
      </c>
      <c r="BL26" s="11">
        <v>1</v>
      </c>
      <c r="BM26" s="14">
        <v>1.4</v>
      </c>
      <c r="BN26" s="14">
        <v>2.33</v>
      </c>
      <c r="BO26" s="17">
        <v>154</v>
      </c>
      <c r="BP26" s="11"/>
      <c r="BQ26" s="11"/>
      <c r="BR26" s="18"/>
      <c r="BS26" s="13"/>
      <c r="BT26" s="13">
        <v>94</v>
      </c>
      <c r="BU26" s="11"/>
      <c r="BV26" s="11"/>
      <c r="BW26" s="11"/>
      <c r="BX26" s="13">
        <v>67.900000000000006</v>
      </c>
      <c r="BY26" s="13"/>
      <c r="BZ26" s="16">
        <f t="shared" si="2"/>
        <v>67.900000000000006</v>
      </c>
      <c r="CA26" s="11">
        <v>94</v>
      </c>
      <c r="CB26" s="29">
        <v>50.3</v>
      </c>
      <c r="CC26" s="13"/>
      <c r="CD26" s="29">
        <v>72.150000000000006</v>
      </c>
      <c r="CE26" s="29"/>
      <c r="CF26" s="29"/>
      <c r="CG26" s="29">
        <v>72.150000000000006</v>
      </c>
      <c r="CH26" s="29">
        <v>1</v>
      </c>
      <c r="CI26" s="17"/>
      <c r="CJ26" s="13"/>
      <c r="CK26" s="11">
        <f t="shared" si="8"/>
        <v>57.92</v>
      </c>
      <c r="CL26" s="131">
        <v>55</v>
      </c>
      <c r="CM26" s="29">
        <v>57.363636363636367</v>
      </c>
      <c r="CN26" s="20">
        <v>99</v>
      </c>
      <c r="CO26" s="75">
        <v>97</v>
      </c>
      <c r="CP26" s="75">
        <v>98</v>
      </c>
      <c r="CQ26" s="130">
        <v>70</v>
      </c>
      <c r="CR26" s="75">
        <v>98</v>
      </c>
      <c r="CS26" s="130">
        <v>74</v>
      </c>
      <c r="CT26" s="19">
        <v>94.4</v>
      </c>
      <c r="CU26" s="19">
        <v>96.2</v>
      </c>
      <c r="CV26" s="19">
        <v>92</v>
      </c>
      <c r="CW26" s="19">
        <v>2</v>
      </c>
      <c r="CX26" s="19">
        <v>94.2</v>
      </c>
      <c r="CY26" s="11">
        <v>98</v>
      </c>
      <c r="CZ26" s="11">
        <v>71</v>
      </c>
      <c r="DA26" s="20">
        <v>70</v>
      </c>
      <c r="DB26" s="11">
        <v>71</v>
      </c>
      <c r="DC26" s="11">
        <f>AVERAGE(CZ26:DB26)</f>
        <v>70.666666666666671</v>
      </c>
      <c r="DD26" s="11">
        <v>29</v>
      </c>
      <c r="DE26" s="20">
        <v>23</v>
      </c>
      <c r="DF26" s="11">
        <v>96</v>
      </c>
      <c r="DG26" s="11">
        <f t="shared" si="3"/>
        <v>49.333333333333336</v>
      </c>
      <c r="DH26" s="29">
        <v>22</v>
      </c>
      <c r="DI26" s="29">
        <v>6</v>
      </c>
      <c r="DJ26" s="19">
        <v>103.99</v>
      </c>
      <c r="DK26" s="19">
        <v>2.67</v>
      </c>
      <c r="DL26" s="21">
        <v>0</v>
      </c>
      <c r="DM26" s="29">
        <v>0</v>
      </c>
      <c r="DN26" s="21">
        <v>3.2571428503308972</v>
      </c>
      <c r="DO26" s="20">
        <v>0</v>
      </c>
      <c r="DP26" s="20">
        <v>7</v>
      </c>
      <c r="DQ26" s="20">
        <v>-7</v>
      </c>
      <c r="DR26" s="20">
        <f t="shared" si="9"/>
        <v>3</v>
      </c>
      <c r="DS26" s="20">
        <v>40</v>
      </c>
      <c r="DT26" s="20">
        <v>558</v>
      </c>
      <c r="DU26" s="20">
        <v>282</v>
      </c>
      <c r="DV26" s="20">
        <v>80</v>
      </c>
      <c r="DW26" s="21">
        <v>0.5</v>
      </c>
      <c r="DX26" s="21">
        <v>6.9749999999999996</v>
      </c>
      <c r="DY26" s="21">
        <f t="shared" si="4"/>
        <v>-6.4749999999999996</v>
      </c>
      <c r="DZ26" s="21">
        <v>3.5249999999999999</v>
      </c>
      <c r="EA26" s="20">
        <v>0</v>
      </c>
      <c r="EB26" s="20">
        <v>236</v>
      </c>
      <c r="EC26" s="20">
        <v>74</v>
      </c>
      <c r="ED26" s="20">
        <v>31</v>
      </c>
      <c r="EE26" s="21">
        <v>0</v>
      </c>
      <c r="EF26" s="21">
        <v>7.612903225806452</v>
      </c>
      <c r="EG26" s="21">
        <f t="shared" si="5"/>
        <v>-7.612903225806452</v>
      </c>
      <c r="EH26" s="21">
        <v>2.3870967741935485</v>
      </c>
      <c r="EI26" s="20">
        <v>0</v>
      </c>
      <c r="EJ26" s="20">
        <v>153</v>
      </c>
      <c r="EK26" s="20">
        <v>57</v>
      </c>
      <c r="EL26" s="20">
        <v>21</v>
      </c>
      <c r="EM26" s="21">
        <v>0</v>
      </c>
      <c r="EN26" s="21">
        <v>7.2857142857142856</v>
      </c>
      <c r="EO26" s="21">
        <f t="shared" si="6"/>
        <v>-7.2857142857142856</v>
      </c>
      <c r="EP26" s="21">
        <v>2.7142857142857144</v>
      </c>
      <c r="EQ26" s="20">
        <v>0</v>
      </c>
      <c r="ER26" s="20">
        <v>77</v>
      </c>
      <c r="ES26" s="20">
        <v>33</v>
      </c>
      <c r="ET26" s="20">
        <v>11</v>
      </c>
      <c r="EU26" s="21">
        <v>0</v>
      </c>
      <c r="EV26" s="21">
        <v>7</v>
      </c>
      <c r="EW26" s="21">
        <f t="shared" si="10"/>
        <v>-7</v>
      </c>
      <c r="EX26" s="21">
        <v>3</v>
      </c>
      <c r="EY26" s="20">
        <v>0</v>
      </c>
      <c r="EZ26" s="21">
        <v>-0.69314718055994529</v>
      </c>
      <c r="FA26" s="21">
        <v>12.611111111111111</v>
      </c>
      <c r="FB26" s="37">
        <v>14</v>
      </c>
      <c r="FC26" s="20">
        <v>1</v>
      </c>
      <c r="FD26" s="29">
        <v>1</v>
      </c>
      <c r="FE26" s="29">
        <v>0</v>
      </c>
      <c r="FF26" s="21">
        <v>1</v>
      </c>
      <c r="FG26" s="10">
        <v>-1.2961319860553699</v>
      </c>
      <c r="FH26" s="10">
        <v>0.48347625661562998</v>
      </c>
      <c r="FI26" s="10">
        <v>1.55899794767549E-2</v>
      </c>
      <c r="FJ26" s="10">
        <v>-7.0084539357266606E-2</v>
      </c>
      <c r="FK26" s="10">
        <v>-4.0035487589544699E-2</v>
      </c>
      <c r="FL26" s="10">
        <v>-0.28897340813691202</v>
      </c>
      <c r="FM26" s="21">
        <v>5.6875</v>
      </c>
      <c r="FN26" s="20">
        <v>141</v>
      </c>
      <c r="FO26" s="28">
        <v>54.7</v>
      </c>
      <c r="FP26" s="21">
        <v>-4.4849772596671812E-2</v>
      </c>
      <c r="FQ26" s="20">
        <v>94</v>
      </c>
      <c r="FR26" s="20">
        <v>105</v>
      </c>
      <c r="FS26" s="20">
        <v>22.3</v>
      </c>
      <c r="FT26" s="20">
        <v>45</v>
      </c>
      <c r="FU26" s="20">
        <v>76</v>
      </c>
      <c r="FV26" s="20">
        <v>38.1</v>
      </c>
      <c r="FX26" s="124">
        <v>21</v>
      </c>
      <c r="FY26" s="28">
        <v>21.8</v>
      </c>
      <c r="FZ26" s="123">
        <v>20.2</v>
      </c>
      <c r="GA26" s="129">
        <v>21</v>
      </c>
      <c r="GB26" s="9">
        <v>0</v>
      </c>
      <c r="GC26" s="13">
        <v>2.4</v>
      </c>
      <c r="GD26" s="15">
        <v>0.41983110000000001</v>
      </c>
      <c r="GE26" s="15"/>
      <c r="GF26" s="15">
        <v>0.23330000000000001</v>
      </c>
      <c r="GG26" s="15">
        <v>0.6</v>
      </c>
      <c r="GH26" s="9">
        <v>1</v>
      </c>
      <c r="GI26" s="9">
        <v>0</v>
      </c>
      <c r="GJ26" s="11">
        <v>0</v>
      </c>
      <c r="GK26" s="11">
        <v>0</v>
      </c>
      <c r="GL26" s="11">
        <v>0</v>
      </c>
      <c r="GM26" s="29">
        <v>1138894555</v>
      </c>
      <c r="GN26" s="21">
        <v>1200.241</v>
      </c>
      <c r="GO26" s="10">
        <v>2.1</v>
      </c>
      <c r="GP26" s="28">
        <v>2.1</v>
      </c>
      <c r="GQ26" s="28">
        <v>26.2</v>
      </c>
      <c r="GR26" s="28">
        <v>27.401</v>
      </c>
      <c r="GS26" s="28">
        <v>30.2</v>
      </c>
      <c r="GT26" s="28">
        <v>72.241302489999995</v>
      </c>
      <c r="GU26" s="21">
        <v>5.5199999999999997E-3</v>
      </c>
      <c r="GV26" s="29">
        <v>0</v>
      </c>
      <c r="GW26" s="21">
        <v>2.7844699999999998</v>
      </c>
      <c r="GX26" s="29">
        <v>8</v>
      </c>
      <c r="GY26" s="29">
        <v>0</v>
      </c>
      <c r="GZ26" s="29">
        <v>0</v>
      </c>
      <c r="HA26" s="21">
        <v>39.549999999999997</v>
      </c>
      <c r="HB26" s="20">
        <v>36.590000000000003</v>
      </c>
      <c r="HC26" s="29">
        <v>1</v>
      </c>
      <c r="HD26" s="29">
        <v>0</v>
      </c>
      <c r="HE26" s="21">
        <v>3.1300000000000001E-2</v>
      </c>
      <c r="HF26" s="29">
        <v>7.847999999999999</v>
      </c>
      <c r="HG26" s="20">
        <v>6</v>
      </c>
      <c r="HH26" s="20">
        <v>22</v>
      </c>
      <c r="HI26" s="21">
        <v>5.1711600000000003E-2</v>
      </c>
      <c r="HJ26" s="20">
        <v>1090.58</v>
      </c>
      <c r="HK26" s="21">
        <v>0.19069610000000001</v>
      </c>
      <c r="HL26" s="21">
        <v>0.19</v>
      </c>
      <c r="HM26" s="29">
        <v>12</v>
      </c>
      <c r="HN26" s="20">
        <v>765.06</v>
      </c>
      <c r="HO26" s="29">
        <v>45</v>
      </c>
      <c r="HP26" s="20">
        <v>45</v>
      </c>
      <c r="HQ26" s="21">
        <v>474.57769999999999</v>
      </c>
      <c r="HR26" s="21">
        <v>109.83110000000001</v>
      </c>
      <c r="HS26" s="40">
        <v>0</v>
      </c>
      <c r="HT26" s="40">
        <v>0</v>
      </c>
      <c r="HU26" s="29">
        <v>2100</v>
      </c>
      <c r="HV26" s="21"/>
      <c r="HW26" s="29">
        <v>9326410</v>
      </c>
      <c r="HX26" s="20">
        <v>9344594</v>
      </c>
      <c r="HY26" s="29">
        <v>0</v>
      </c>
      <c r="HZ26" s="65" t="s">
        <v>949</v>
      </c>
      <c r="IA26" s="20" t="s">
        <v>950</v>
      </c>
      <c r="IB26" s="29">
        <v>6</v>
      </c>
      <c r="IC26" s="11">
        <v>0</v>
      </c>
      <c r="ID26" s="29">
        <v>1</v>
      </c>
      <c r="IE26" s="29">
        <v>1</v>
      </c>
    </row>
    <row r="27" spans="1:239">
      <c r="A27" s="65" t="s">
        <v>701</v>
      </c>
      <c r="B27" s="8" t="s">
        <v>951</v>
      </c>
      <c r="C27" s="9">
        <v>29</v>
      </c>
      <c r="D27" s="20">
        <v>29</v>
      </c>
      <c r="E27" s="9">
        <v>29</v>
      </c>
      <c r="F27" s="77">
        <v>31</v>
      </c>
      <c r="G27" s="9">
        <v>34</v>
      </c>
      <c r="H27" s="20">
        <v>36</v>
      </c>
      <c r="I27" s="20">
        <v>50</v>
      </c>
      <c r="J27" s="20">
        <f t="shared" si="0"/>
        <v>3</v>
      </c>
      <c r="K27" s="21">
        <v>0.25</v>
      </c>
      <c r="L27" s="21">
        <f t="shared" si="7"/>
        <v>5.5555555555555552E-2</v>
      </c>
      <c r="M27" s="29">
        <v>1</v>
      </c>
      <c r="N27" s="9">
        <v>34</v>
      </c>
      <c r="O27" s="77">
        <v>41</v>
      </c>
      <c r="P27" s="55">
        <v>68.86</v>
      </c>
      <c r="Q27" s="55">
        <v>71.819999999999993</v>
      </c>
      <c r="R27" s="55">
        <v>66.040000000000006</v>
      </c>
      <c r="S27" s="20">
        <v>100</v>
      </c>
      <c r="T27" s="29">
        <v>4934.4906080999999</v>
      </c>
      <c r="U27" s="29">
        <v>5916.4629999999997</v>
      </c>
      <c r="V27" s="11">
        <v>4882.8742540000003</v>
      </c>
      <c r="W27" s="11">
        <v>4237</v>
      </c>
      <c r="X27" s="29">
        <v>4840.1971369486182</v>
      </c>
      <c r="Y27" s="29">
        <f t="shared" si="1"/>
        <v>5</v>
      </c>
      <c r="Z27" s="29">
        <v>1</v>
      </c>
      <c r="AA27" s="14">
        <v>1.96</v>
      </c>
      <c r="AB27" s="28">
        <v>34.151913333333333</v>
      </c>
      <c r="AC27" s="38">
        <v>22</v>
      </c>
      <c r="AD27" s="38">
        <v>28.7</v>
      </c>
      <c r="AE27" s="29">
        <v>23.8</v>
      </c>
      <c r="AF27" s="13">
        <v>51.32</v>
      </c>
      <c r="AG27" s="28">
        <v>57.6</v>
      </c>
      <c r="AH27" s="13">
        <v>57.1</v>
      </c>
      <c r="AI27" s="13">
        <v>55.34</v>
      </c>
      <c r="AJ27" s="11">
        <v>1</v>
      </c>
      <c r="AK27" s="13">
        <v>55.34</v>
      </c>
      <c r="AL27" s="13">
        <f>AVERAGE(AF27:AH27)</f>
        <v>55.34</v>
      </c>
      <c r="AM27" s="13">
        <f>AVERAGE(AF27:AH27)</f>
        <v>55.34</v>
      </c>
      <c r="AN27" s="14">
        <v>51.32</v>
      </c>
      <c r="AO27" s="9">
        <v>0</v>
      </c>
      <c r="AP27" s="57">
        <v>3.7912000000000001E-2</v>
      </c>
      <c r="AQ27" s="20">
        <v>32</v>
      </c>
      <c r="AR27" s="46">
        <v>0.12283872680000001</v>
      </c>
      <c r="AS27" s="28">
        <v>10.1</v>
      </c>
      <c r="AT27" s="12">
        <v>5.1219999999999999</v>
      </c>
      <c r="AU27" s="12">
        <v>4.2610000000000001</v>
      </c>
      <c r="AV27" s="12">
        <v>4.7009999999999996</v>
      </c>
      <c r="AW27" s="11">
        <v>1</v>
      </c>
      <c r="AX27" s="28">
        <v>88.123189999999994</v>
      </c>
      <c r="AY27" s="28">
        <v>88.785570000000007</v>
      </c>
      <c r="AZ27" s="28">
        <v>88.446830000000006</v>
      </c>
      <c r="BA27" s="11">
        <v>1</v>
      </c>
      <c r="BB27" s="13">
        <v>11.7</v>
      </c>
      <c r="BC27" s="13">
        <v>11.4</v>
      </c>
      <c r="BD27" s="13">
        <v>11</v>
      </c>
      <c r="BE27" s="13">
        <v>3</v>
      </c>
      <c r="BF27" s="13">
        <v>14.4</v>
      </c>
      <c r="BG27" s="13">
        <v>0.43199999999999994</v>
      </c>
      <c r="BH27" s="11">
        <v>262.5</v>
      </c>
      <c r="BI27" s="11">
        <v>262.5</v>
      </c>
      <c r="BJ27" s="14">
        <v>5.45</v>
      </c>
      <c r="BK27" s="14">
        <v>1.1499999999999999</v>
      </c>
      <c r="BL27" s="11">
        <v>1</v>
      </c>
      <c r="BM27" s="14">
        <v>4.3</v>
      </c>
      <c r="BN27" s="14">
        <v>1.3066666666666666</v>
      </c>
      <c r="BO27" s="17">
        <v>98</v>
      </c>
      <c r="BP27" s="11">
        <v>94</v>
      </c>
      <c r="BQ27" s="11">
        <v>38</v>
      </c>
      <c r="BR27" s="18">
        <v>2.4736842105263159</v>
      </c>
      <c r="BS27" s="13"/>
      <c r="BT27" s="13"/>
      <c r="BU27" s="11">
        <v>87</v>
      </c>
      <c r="BV27" s="11">
        <v>75</v>
      </c>
      <c r="BW27" s="11">
        <v>59</v>
      </c>
      <c r="BX27" s="13"/>
      <c r="BY27" s="16">
        <v>59</v>
      </c>
      <c r="BZ27" s="16">
        <f t="shared" si="2"/>
        <v>59</v>
      </c>
      <c r="CA27" s="11">
        <v>51</v>
      </c>
      <c r="CB27" s="29">
        <v>79.666666666666657</v>
      </c>
      <c r="CC27" s="16">
        <v>59</v>
      </c>
      <c r="CD27" s="29">
        <v>63.222222222222221</v>
      </c>
      <c r="CE27" s="29"/>
      <c r="CF27" s="29"/>
      <c r="CG27" s="29">
        <v>63.222222222222221</v>
      </c>
      <c r="CH27" s="29">
        <v>1</v>
      </c>
      <c r="CI27" s="17">
        <v>94</v>
      </c>
      <c r="CJ27" s="13">
        <v>58.9</v>
      </c>
      <c r="CK27" s="11">
        <f t="shared" si="8"/>
        <v>58.751388888888883</v>
      </c>
      <c r="CL27" s="131">
        <v>82</v>
      </c>
      <c r="CM27" s="29">
        <v>68.400000000000006</v>
      </c>
      <c r="CN27" s="20">
        <v>94</v>
      </c>
      <c r="CO27" s="75">
        <v>88</v>
      </c>
      <c r="CP27" s="75">
        <v>82</v>
      </c>
      <c r="CQ27" s="130">
        <v>63</v>
      </c>
      <c r="CR27" s="75">
        <v>86</v>
      </c>
      <c r="CS27" s="75">
        <v>93</v>
      </c>
      <c r="CT27" s="19">
        <v>94</v>
      </c>
      <c r="CU27" s="19">
        <v>90</v>
      </c>
      <c r="CV27" s="19">
        <v>76</v>
      </c>
      <c r="CW27" s="19">
        <v>36.333333333333336</v>
      </c>
      <c r="CX27" s="19">
        <v>86.666666666666671</v>
      </c>
      <c r="CY27" s="11">
        <v>89</v>
      </c>
      <c r="CZ27" s="11">
        <v>87</v>
      </c>
      <c r="DA27" s="20">
        <v>92</v>
      </c>
      <c r="DB27" s="11">
        <v>92</v>
      </c>
      <c r="DC27" s="11">
        <f>AVERAGE(CZ27:DB27)</f>
        <v>90.333333333333329</v>
      </c>
      <c r="DD27" s="11">
        <v>82</v>
      </c>
      <c r="DE27" s="20">
        <v>82</v>
      </c>
      <c r="DF27" s="11">
        <v>68</v>
      </c>
      <c r="DG27" s="11">
        <f t="shared" si="3"/>
        <v>77.333333333333329</v>
      </c>
      <c r="DH27" s="29">
        <v>12</v>
      </c>
      <c r="DI27" s="29">
        <v>69</v>
      </c>
      <c r="DJ27" s="19">
        <v>74.760000000000005</v>
      </c>
      <c r="DK27" s="19">
        <v>0.8</v>
      </c>
      <c r="DL27" s="21">
        <v>0.1923077</v>
      </c>
      <c r="DM27" s="29">
        <v>0</v>
      </c>
      <c r="DN27" s="21">
        <v>2.3714285918644498</v>
      </c>
      <c r="DO27" s="20">
        <v>8</v>
      </c>
      <c r="DP27" s="20">
        <v>0</v>
      </c>
      <c r="DQ27" s="20">
        <v>8</v>
      </c>
      <c r="DR27" s="20">
        <f t="shared" si="9"/>
        <v>18</v>
      </c>
      <c r="DS27" s="20">
        <v>410</v>
      </c>
      <c r="DT27" s="20">
        <v>240</v>
      </c>
      <c r="DU27" s="20">
        <v>1080</v>
      </c>
      <c r="DV27" s="20">
        <v>91</v>
      </c>
      <c r="DW27" s="21">
        <v>4.5054945054945055</v>
      </c>
      <c r="DX27" s="21">
        <v>2.6373626373626373</v>
      </c>
      <c r="DY27" s="21">
        <f t="shared" si="4"/>
        <v>1.8681318681318682</v>
      </c>
      <c r="DZ27" s="21">
        <v>11.868131868131869</v>
      </c>
      <c r="EA27" s="20">
        <v>234</v>
      </c>
      <c r="EB27" s="20">
        <v>0</v>
      </c>
      <c r="EC27" s="20">
        <v>544</v>
      </c>
      <c r="ED27" s="20">
        <v>31</v>
      </c>
      <c r="EE27" s="21">
        <v>7.5483870967741939</v>
      </c>
      <c r="EF27" s="21">
        <v>0</v>
      </c>
      <c r="EG27" s="21">
        <f t="shared" si="5"/>
        <v>7.5483870967741939</v>
      </c>
      <c r="EH27" s="21">
        <v>17.548387096774192</v>
      </c>
      <c r="EI27" s="20">
        <v>164</v>
      </c>
      <c r="EJ27" s="20">
        <v>0</v>
      </c>
      <c r="EK27" s="20">
        <v>374</v>
      </c>
      <c r="EL27" s="20">
        <v>21</v>
      </c>
      <c r="EM27" s="21">
        <v>7.8095238095238093</v>
      </c>
      <c r="EN27" s="21">
        <v>0</v>
      </c>
      <c r="EO27" s="21">
        <f t="shared" si="6"/>
        <v>7.8095238095238093</v>
      </c>
      <c r="EP27" s="21">
        <v>17.80952380952381</v>
      </c>
      <c r="EQ27" s="20">
        <v>88</v>
      </c>
      <c r="ER27" s="20">
        <v>0</v>
      </c>
      <c r="ES27" s="20">
        <v>198</v>
      </c>
      <c r="ET27" s="20">
        <v>11</v>
      </c>
      <c r="EU27" s="21">
        <v>8</v>
      </c>
      <c r="EV27" s="21">
        <v>0</v>
      </c>
      <c r="EW27" s="21">
        <f t="shared" si="10"/>
        <v>8</v>
      </c>
      <c r="EX27" s="21">
        <v>18</v>
      </c>
      <c r="EY27" s="20">
        <v>52</v>
      </c>
      <c r="EZ27" s="21">
        <v>3.9512437185814275</v>
      </c>
      <c r="FA27" s="21">
        <v>4.9444444444444446</v>
      </c>
      <c r="FB27" s="37">
        <v>7</v>
      </c>
      <c r="FC27" s="20">
        <v>0</v>
      </c>
      <c r="FD27" s="29">
        <v>0</v>
      </c>
      <c r="FE27" s="29">
        <v>0</v>
      </c>
      <c r="FF27" s="21">
        <v>0.83333299999999999</v>
      </c>
      <c r="FG27" s="10">
        <v>-0.11998207819522</v>
      </c>
      <c r="FH27" s="10">
        <v>-1.2899383116436101</v>
      </c>
      <c r="FI27" s="10">
        <v>-5.6625957250347997E-2</v>
      </c>
      <c r="FJ27" s="10">
        <v>0.28954507575052801</v>
      </c>
      <c r="FK27" s="10">
        <v>-0.78325620684878605</v>
      </c>
      <c r="FL27" s="10">
        <v>-0.490332951916436</v>
      </c>
      <c r="FM27" s="21">
        <v>5.2968700000000002</v>
      </c>
      <c r="FN27" s="20">
        <v>207</v>
      </c>
      <c r="FO27" s="28">
        <v>7</v>
      </c>
      <c r="FP27" s="21">
        <v>-0.46346952293223947</v>
      </c>
      <c r="FQ27" s="20">
        <v>99</v>
      </c>
      <c r="FR27" s="20">
        <v>109</v>
      </c>
      <c r="FS27" s="20">
        <v>1.6</v>
      </c>
      <c r="FT27" s="20">
        <v>36</v>
      </c>
      <c r="FU27" s="20">
        <v>69</v>
      </c>
      <c r="FV27" s="20">
        <v>33.299999999999997</v>
      </c>
      <c r="FW27" s="20">
        <v>0.45500000000000002</v>
      </c>
      <c r="FX27" s="124">
        <v>5</v>
      </c>
      <c r="FY27" s="28">
        <v>12.2</v>
      </c>
      <c r="FZ27" s="123">
        <v>12</v>
      </c>
      <c r="GA27" s="129">
        <v>5</v>
      </c>
      <c r="GB27" s="9">
        <v>0</v>
      </c>
      <c r="GC27" s="13">
        <v>0.2</v>
      </c>
      <c r="GD27" s="15">
        <v>0.06</v>
      </c>
      <c r="GE27" s="15">
        <v>0.06</v>
      </c>
      <c r="GF27" s="15">
        <v>5.5800000000000002E-2</v>
      </c>
      <c r="GG27" s="15">
        <v>0.67</v>
      </c>
      <c r="GH27" s="9">
        <v>0</v>
      </c>
      <c r="GI27" s="9">
        <v>0</v>
      </c>
      <c r="GJ27" s="11">
        <v>0</v>
      </c>
      <c r="GK27" s="9">
        <v>1</v>
      </c>
      <c r="GL27" s="11">
        <v>0</v>
      </c>
      <c r="GM27" s="29">
        <v>32858579</v>
      </c>
      <c r="GN27" s="21">
        <v>36.813000000000002</v>
      </c>
      <c r="GO27" s="10">
        <v>3.07</v>
      </c>
      <c r="GP27" s="28">
        <v>3.0739999999999998</v>
      </c>
      <c r="GQ27" s="28">
        <v>70</v>
      </c>
      <c r="GR27" s="28">
        <v>68.712999999999994</v>
      </c>
      <c r="GS27" s="28">
        <v>72.599999999999994</v>
      </c>
      <c r="GT27" s="28">
        <v>26.618000030000001</v>
      </c>
      <c r="GU27" s="21">
        <v>0.24990000000000001</v>
      </c>
      <c r="GV27" s="29">
        <v>0</v>
      </c>
      <c r="GW27" s="21">
        <v>4.2980679999999998</v>
      </c>
      <c r="GX27" s="29">
        <v>30</v>
      </c>
      <c r="GY27" s="29">
        <v>1</v>
      </c>
      <c r="GZ27" s="29">
        <v>0</v>
      </c>
      <c r="HA27" s="21">
        <v>4.38</v>
      </c>
      <c r="HB27" s="20">
        <v>3.88</v>
      </c>
      <c r="HC27" s="29">
        <v>1</v>
      </c>
      <c r="HD27" s="29">
        <v>1</v>
      </c>
      <c r="HE27" s="21">
        <v>1</v>
      </c>
      <c r="HF27" s="29">
        <v>75.33</v>
      </c>
      <c r="HG27" s="20">
        <v>100</v>
      </c>
      <c r="HH27" s="20">
        <v>79</v>
      </c>
      <c r="HI27" s="21">
        <v>0.1597219</v>
      </c>
      <c r="HJ27" s="20">
        <v>422.65</v>
      </c>
      <c r="HK27" s="21">
        <v>0.27201110000000001</v>
      </c>
      <c r="HL27" s="21">
        <v>0.24</v>
      </c>
      <c r="HM27" s="29">
        <v>28</v>
      </c>
      <c r="HN27" s="20">
        <v>200.27</v>
      </c>
      <c r="HO27" s="29">
        <v>28</v>
      </c>
      <c r="HP27" s="20">
        <v>25</v>
      </c>
      <c r="HQ27" s="21">
        <v>60.357790000000001</v>
      </c>
      <c r="HR27" s="21">
        <v>30.705259999999999</v>
      </c>
      <c r="HS27" s="40">
        <v>0</v>
      </c>
      <c r="HT27" s="40">
        <v>0</v>
      </c>
      <c r="HU27" s="29">
        <v>4030</v>
      </c>
      <c r="HV27" s="21"/>
      <c r="HW27" s="29">
        <v>1038700</v>
      </c>
      <c r="HX27" s="20">
        <v>1153540</v>
      </c>
      <c r="HY27" s="29">
        <v>0</v>
      </c>
      <c r="HZ27" s="65" t="s">
        <v>952</v>
      </c>
      <c r="IA27" s="20" t="s">
        <v>698</v>
      </c>
      <c r="IB27" s="29">
        <v>6</v>
      </c>
      <c r="IC27" s="11">
        <v>0</v>
      </c>
      <c r="ID27" s="29">
        <v>0</v>
      </c>
      <c r="IE27" s="29">
        <v>1</v>
      </c>
    </row>
    <row r="28" spans="1:239">
      <c r="A28" s="65" t="s">
        <v>953</v>
      </c>
      <c r="B28" s="8" t="s">
        <v>954</v>
      </c>
      <c r="C28" s="9">
        <v>53</v>
      </c>
      <c r="D28" s="20">
        <v>83</v>
      </c>
      <c r="E28" s="9">
        <v>53</v>
      </c>
      <c r="F28" s="77">
        <v>61</v>
      </c>
      <c r="G28" s="9">
        <v>69</v>
      </c>
      <c r="H28" s="20">
        <v>110</v>
      </c>
      <c r="I28" s="20">
        <v>110</v>
      </c>
      <c r="J28" s="20">
        <f t="shared" si="0"/>
        <v>3</v>
      </c>
      <c r="K28" s="21">
        <v>0.14186851211072665</v>
      </c>
      <c r="L28" s="21">
        <f t="shared" si="7"/>
        <v>0.37272727272727274</v>
      </c>
      <c r="M28" s="29">
        <v>0</v>
      </c>
      <c r="N28" s="9">
        <v>69</v>
      </c>
      <c r="O28" s="77">
        <v>82</v>
      </c>
      <c r="P28" s="55">
        <v>49.49</v>
      </c>
      <c r="Q28" s="55">
        <v>52.1</v>
      </c>
      <c r="R28" s="55">
        <v>47</v>
      </c>
      <c r="S28" s="20">
        <v>890</v>
      </c>
      <c r="T28" s="29">
        <v>2092.5867030999998</v>
      </c>
      <c r="U28" s="29">
        <v>970.35940000000005</v>
      </c>
      <c r="V28" s="11">
        <v>1874.422679</v>
      </c>
      <c r="W28" s="11">
        <v>2362</v>
      </c>
      <c r="X28" s="29">
        <v>2408.2034284530528</v>
      </c>
      <c r="Y28" s="29">
        <f t="shared" si="1"/>
        <v>5</v>
      </c>
      <c r="Z28" s="29">
        <v>1</v>
      </c>
      <c r="AA28" s="14">
        <v>1.97</v>
      </c>
      <c r="AB28" s="28">
        <v>51.180589999999995</v>
      </c>
      <c r="AC28" s="38">
        <v>65</v>
      </c>
      <c r="AD28" s="38"/>
      <c r="AE28" s="38"/>
      <c r="AF28" s="13"/>
      <c r="AG28" s="13"/>
      <c r="AH28" s="13"/>
      <c r="AJ28" s="11">
        <v>0</v>
      </c>
      <c r="AK28" s="13">
        <v>49</v>
      </c>
      <c r="AL28" s="13"/>
      <c r="AM28" s="13">
        <v>46</v>
      </c>
      <c r="AN28" s="14">
        <v>39.687620000000003</v>
      </c>
      <c r="AO28" s="9"/>
      <c r="AP28" s="57">
        <v>0.13699900000000001</v>
      </c>
      <c r="AQ28" s="20">
        <v>60</v>
      </c>
      <c r="AR28" s="46">
        <v>0.35076913832999995</v>
      </c>
      <c r="AS28" s="28">
        <v>23.5</v>
      </c>
      <c r="AT28" s="12">
        <v>4.5129999999999999</v>
      </c>
      <c r="AU28" s="12"/>
      <c r="AV28" s="12"/>
      <c r="AW28" s="11">
        <v>1</v>
      </c>
      <c r="AX28" s="28">
        <v>57.907690000000002</v>
      </c>
      <c r="AY28" s="28">
        <v>77.127510000000001</v>
      </c>
      <c r="AZ28" s="28">
        <v>67.135750000000002</v>
      </c>
      <c r="BA28" s="11">
        <v>1</v>
      </c>
      <c r="BB28" s="13">
        <v>42.1</v>
      </c>
      <c r="BC28" s="13">
        <v>32.9</v>
      </c>
      <c r="BD28" s="13">
        <v>22.9</v>
      </c>
      <c r="BE28" s="13"/>
      <c r="BF28" s="13"/>
      <c r="BG28" s="13"/>
      <c r="BH28" s="11">
        <v>20</v>
      </c>
      <c r="BI28" s="11">
        <v>20</v>
      </c>
      <c r="BJ28" s="14">
        <v>2.6</v>
      </c>
      <c r="BK28" s="14">
        <v>1.5</v>
      </c>
      <c r="BL28" s="11">
        <v>1</v>
      </c>
      <c r="BM28" s="14">
        <v>1.1000000000000001</v>
      </c>
      <c r="BN28" s="14">
        <v>3.35</v>
      </c>
      <c r="BO28" s="17">
        <v>28</v>
      </c>
      <c r="BP28" s="11">
        <v>28</v>
      </c>
      <c r="BQ28" s="11">
        <v>73</v>
      </c>
      <c r="BR28" s="18">
        <v>0.38356164383561642</v>
      </c>
      <c r="BS28" s="13"/>
      <c r="BT28" s="13"/>
      <c r="BU28" s="11"/>
      <c r="BV28" s="11"/>
      <c r="BW28" s="11"/>
      <c r="BX28" s="13"/>
      <c r="BY28" s="13"/>
      <c r="BZ28" s="16"/>
      <c r="CA28" s="11"/>
      <c r="CD28" s="29"/>
      <c r="CE28" s="29"/>
      <c r="CF28" s="29"/>
      <c r="CG28" s="29"/>
      <c r="CH28" s="29">
        <v>0</v>
      </c>
      <c r="CI28" s="17"/>
      <c r="CJ28" s="13"/>
      <c r="CK28" s="11">
        <v>49</v>
      </c>
      <c r="CL28" s="29">
        <v>41.7</v>
      </c>
      <c r="CM28" s="29">
        <v>51.6</v>
      </c>
      <c r="CN28" s="20">
        <v>62</v>
      </c>
      <c r="CO28" s="75">
        <v>79</v>
      </c>
      <c r="CP28" s="75">
        <v>75</v>
      </c>
      <c r="CQ28" s="130">
        <v>48</v>
      </c>
      <c r="CR28" s="75">
        <v>85</v>
      </c>
      <c r="CS28" s="130">
        <v>72</v>
      </c>
      <c r="CT28" s="19">
        <v>79</v>
      </c>
      <c r="CU28" s="19">
        <v>70.400000000000006</v>
      </c>
      <c r="CV28" s="19">
        <v>59.8</v>
      </c>
      <c r="CW28" s="19">
        <v>56.75</v>
      </c>
      <c r="CX28" s="19">
        <v>69.733333333333334</v>
      </c>
      <c r="CY28" s="11">
        <v>81</v>
      </c>
      <c r="CZ28" s="11"/>
      <c r="DA28" s="20">
        <v>43</v>
      </c>
      <c r="DB28" s="11">
        <v>20</v>
      </c>
      <c r="DC28" s="11">
        <f>AVERAGE(CZ28:DB28)</f>
        <v>31.5</v>
      </c>
      <c r="DD28" s="11"/>
      <c r="DE28" s="20"/>
      <c r="DH28" s="29">
        <v>10</v>
      </c>
      <c r="DI28" s="29">
        <v>7</v>
      </c>
      <c r="DJ28" s="19">
        <v>43.36</v>
      </c>
      <c r="DK28" s="19">
        <v>0</v>
      </c>
      <c r="DL28" s="21">
        <v>0</v>
      </c>
      <c r="DM28" s="29">
        <v>0</v>
      </c>
      <c r="DN28" s="21">
        <v>5.3</v>
      </c>
      <c r="DO28" s="20">
        <v>0</v>
      </c>
      <c r="DP28" s="20">
        <v>8</v>
      </c>
      <c r="DQ28" s="20">
        <v>-8</v>
      </c>
      <c r="DR28" s="20">
        <f t="shared" si="9"/>
        <v>2</v>
      </c>
      <c r="DS28" s="20">
        <v>15</v>
      </c>
      <c r="DT28" s="20">
        <v>211</v>
      </c>
      <c r="DU28" s="20">
        <v>114</v>
      </c>
      <c r="DV28" s="20">
        <v>31</v>
      </c>
      <c r="DW28" s="21">
        <v>0.4838709677419355</v>
      </c>
      <c r="DX28" s="21">
        <v>6.806451612903226</v>
      </c>
      <c r="DY28" s="21">
        <f t="shared" si="4"/>
        <v>-6.32258064516129</v>
      </c>
      <c r="DZ28" s="21">
        <v>3.6774193548387095</v>
      </c>
      <c r="EA28" s="20">
        <v>15</v>
      </c>
      <c r="EB28" s="20">
        <v>211</v>
      </c>
      <c r="EC28" s="20">
        <v>114</v>
      </c>
      <c r="ED28" s="20">
        <v>31</v>
      </c>
      <c r="EE28" s="21">
        <v>0.4838709677419355</v>
      </c>
      <c r="EF28" s="21">
        <v>6.806451612903226</v>
      </c>
      <c r="EG28" s="21">
        <f t="shared" si="5"/>
        <v>-6.32258064516129</v>
      </c>
      <c r="EH28" s="21">
        <v>3.6774193548387095</v>
      </c>
      <c r="EI28" s="20">
        <v>0</v>
      </c>
      <c r="EJ28" s="20">
        <v>159</v>
      </c>
      <c r="EK28" s="20">
        <v>51</v>
      </c>
      <c r="EL28" s="20">
        <v>21</v>
      </c>
      <c r="EM28" s="21">
        <v>0</v>
      </c>
      <c r="EN28" s="21">
        <v>7.5714285714285712</v>
      </c>
      <c r="EO28" s="21">
        <f t="shared" si="6"/>
        <v>-7.5714285714285712</v>
      </c>
      <c r="EP28" s="21">
        <v>2.4285714285714284</v>
      </c>
      <c r="EQ28" s="20">
        <v>0</v>
      </c>
      <c r="ER28" s="20">
        <v>88</v>
      </c>
      <c r="ES28" s="20">
        <v>22</v>
      </c>
      <c r="ET28" s="20">
        <v>11</v>
      </c>
      <c r="EU28" s="21">
        <v>0</v>
      </c>
      <c r="EV28" s="21">
        <v>8</v>
      </c>
      <c r="EW28" s="21">
        <f t="shared" si="10"/>
        <v>-8</v>
      </c>
      <c r="EX28" s="21">
        <v>2</v>
      </c>
      <c r="EY28" s="20">
        <v>3</v>
      </c>
      <c r="EZ28" s="21">
        <v>1.0986122886681098</v>
      </c>
      <c r="FA28" s="21">
        <v>12.722222222222221</v>
      </c>
      <c r="FB28" s="37">
        <v>13</v>
      </c>
      <c r="FC28" s="20">
        <v>0</v>
      </c>
      <c r="FD28" s="29">
        <v>1</v>
      </c>
      <c r="FE28" s="29">
        <v>2</v>
      </c>
      <c r="FF28" s="21">
        <v>9.8039000000000001E-2</v>
      </c>
      <c r="FG28" s="10">
        <v>-0.77349506692813796</v>
      </c>
      <c r="FH28" s="10">
        <v>-1.82577147723476</v>
      </c>
      <c r="FI28" s="10">
        <v>-0.58049981388382399</v>
      </c>
      <c r="FJ28" s="10">
        <v>-0.99136690054546095</v>
      </c>
      <c r="FK28" s="10">
        <v>-1.4353881968242299</v>
      </c>
      <c r="FL28" s="10">
        <v>-0.59620407771087602</v>
      </c>
      <c r="FM28" s="21">
        <v>3.6916600000000002</v>
      </c>
      <c r="FN28" s="20">
        <v>181</v>
      </c>
      <c r="FQ28" s="20">
        <v>103</v>
      </c>
      <c r="FR28" s="20">
        <v>110</v>
      </c>
      <c r="FS28" s="20">
        <v>9.5</v>
      </c>
      <c r="FT28" s="20">
        <v>43</v>
      </c>
      <c r="FU28" s="20">
        <v>64</v>
      </c>
      <c r="FW28" s="20">
        <v>0.217</v>
      </c>
      <c r="FX28" s="124">
        <v>14</v>
      </c>
      <c r="FY28" s="28">
        <v>12</v>
      </c>
      <c r="FZ28" s="123">
        <v>8.5</v>
      </c>
      <c r="GA28" s="129">
        <v>14</v>
      </c>
      <c r="GB28" s="9">
        <v>0</v>
      </c>
      <c r="GC28" s="13">
        <v>0.4</v>
      </c>
      <c r="GD28" s="15">
        <v>0.66</v>
      </c>
      <c r="GE28" s="15">
        <v>0.66</v>
      </c>
      <c r="GF28" s="15">
        <v>0.66930000000000001</v>
      </c>
      <c r="GG28" s="15">
        <v>0.72</v>
      </c>
      <c r="GH28" s="9">
        <v>0</v>
      </c>
      <c r="GI28" s="9">
        <v>0</v>
      </c>
      <c r="GJ28" s="11">
        <v>1</v>
      </c>
      <c r="GK28" s="11">
        <v>0</v>
      </c>
      <c r="GL28" s="11">
        <v>0</v>
      </c>
      <c r="GM28" s="29">
        <v>2217791</v>
      </c>
      <c r="GN28" s="21">
        <v>2.633</v>
      </c>
      <c r="GO28" s="10">
        <v>6.29</v>
      </c>
      <c r="GP28" s="28">
        <v>6.7</v>
      </c>
      <c r="GQ28" s="28">
        <v>53.4</v>
      </c>
      <c r="GR28" s="28"/>
      <c r="GS28" s="28">
        <v>58.4</v>
      </c>
      <c r="GT28" s="28">
        <v>48.718898770000003</v>
      </c>
      <c r="GU28" s="21">
        <v>1</v>
      </c>
      <c r="GV28" s="29">
        <v>1</v>
      </c>
      <c r="GW28" s="21">
        <v>5.6792449999999999</v>
      </c>
      <c r="GX28" s="29">
        <v>94</v>
      </c>
      <c r="GY28" s="29">
        <v>1</v>
      </c>
      <c r="GZ28" s="29">
        <v>1</v>
      </c>
      <c r="HA28" s="21">
        <v>4.1399999999999997</v>
      </c>
      <c r="HB28" s="20">
        <v>-0.88</v>
      </c>
      <c r="HC28" s="29">
        <v>1</v>
      </c>
      <c r="HD28" s="29">
        <v>1</v>
      </c>
      <c r="HE28" s="21">
        <v>1</v>
      </c>
      <c r="HF28" s="29">
        <v>86.2</v>
      </c>
      <c r="HG28" s="20">
        <v>100</v>
      </c>
      <c r="HH28" s="20">
        <v>100</v>
      </c>
      <c r="HI28" s="21">
        <v>4.7893100000000001E-2</v>
      </c>
      <c r="HJ28" s="20">
        <v>530.12</v>
      </c>
      <c r="HK28" s="21">
        <v>0.18253440000000001</v>
      </c>
      <c r="HL28" s="21">
        <v>0.16</v>
      </c>
      <c r="HM28" s="29">
        <v>5</v>
      </c>
      <c r="HN28" s="20">
        <v>507.8</v>
      </c>
      <c r="HO28" s="29">
        <v>18</v>
      </c>
      <c r="HP28" s="20">
        <v>18</v>
      </c>
      <c r="HQ28" s="21">
        <v>29.385439999999999</v>
      </c>
      <c r="HR28" s="21">
        <v>6.6197850000000003</v>
      </c>
      <c r="HS28" s="40">
        <v>0</v>
      </c>
      <c r="HT28" s="40">
        <v>0</v>
      </c>
      <c r="HU28" s="29">
        <v>6330</v>
      </c>
      <c r="HV28" s="21">
        <v>1.2279409999999999</v>
      </c>
      <c r="HW28" s="29">
        <v>341500</v>
      </c>
      <c r="HX28" s="20">
        <v>329168.31</v>
      </c>
      <c r="HY28" s="29">
        <v>1</v>
      </c>
      <c r="HZ28" s="65" t="s">
        <v>696</v>
      </c>
      <c r="IA28" s="65" t="s">
        <v>955</v>
      </c>
      <c r="IB28" s="29">
        <v>4</v>
      </c>
      <c r="IC28" s="11">
        <v>0</v>
      </c>
      <c r="ID28" s="29">
        <v>1</v>
      </c>
      <c r="IE28" s="29">
        <v>0</v>
      </c>
    </row>
    <row r="29" spans="1:239">
      <c r="A29" s="65" t="s">
        <v>956</v>
      </c>
      <c r="B29" s="8" t="s">
        <v>957</v>
      </c>
      <c r="C29" s="9"/>
      <c r="D29" s="20">
        <v>128</v>
      </c>
      <c r="E29" s="9">
        <v>128</v>
      </c>
      <c r="F29" s="77"/>
      <c r="G29" s="9"/>
      <c r="H29" s="20"/>
      <c r="I29" s="20">
        <v>130</v>
      </c>
      <c r="J29" s="20">
        <f t="shared" si="0"/>
        <v>1</v>
      </c>
      <c r="K29" s="20"/>
      <c r="L29" s="20"/>
      <c r="M29" s="29">
        <v>0</v>
      </c>
      <c r="N29" s="9">
        <v>130</v>
      </c>
      <c r="O29" s="77"/>
      <c r="P29" s="55"/>
      <c r="Q29" s="55"/>
      <c r="R29" s="55"/>
      <c r="T29" s="29">
        <v>572.39377394999997</v>
      </c>
      <c r="U29" s="29">
        <v>1612.2159999999999</v>
      </c>
      <c r="V29" s="11"/>
      <c r="W29" s="11">
        <v>367</v>
      </c>
      <c r="X29" s="29">
        <v>524.68461771766351</v>
      </c>
      <c r="Y29" s="29">
        <f t="shared" si="1"/>
        <v>4</v>
      </c>
      <c r="Z29" s="29">
        <v>0</v>
      </c>
      <c r="AA29" s="14"/>
      <c r="AB29" s="28">
        <v>91.626530000000002</v>
      </c>
      <c r="AC29" s="38"/>
      <c r="AD29" s="38"/>
      <c r="AE29" s="38"/>
      <c r="AF29" s="13"/>
      <c r="AG29" s="13"/>
      <c r="AH29" s="13"/>
      <c r="AJ29" s="11">
        <v>0</v>
      </c>
      <c r="AK29" s="13">
        <v>38.72</v>
      </c>
      <c r="AL29" s="13"/>
      <c r="AM29" s="13"/>
      <c r="AN29" s="14"/>
      <c r="AO29" s="9"/>
      <c r="AP29" s="57"/>
      <c r="AS29" s="28"/>
      <c r="AT29" s="97">
        <v>1.6919999999999999</v>
      </c>
      <c r="AU29" s="97">
        <v>3.9780000000000002</v>
      </c>
      <c r="AV29" s="97">
        <v>2.8010000000000002</v>
      </c>
      <c r="AW29" s="11">
        <v>1</v>
      </c>
      <c r="AX29" s="28">
        <v>61</v>
      </c>
      <c r="AY29" s="28"/>
      <c r="AZ29" s="28"/>
      <c r="BA29" s="11">
        <v>0</v>
      </c>
      <c r="BB29" s="13"/>
      <c r="BC29" s="13"/>
      <c r="BD29" s="13"/>
      <c r="BE29" s="13"/>
      <c r="BF29" s="13"/>
      <c r="BG29" s="13"/>
      <c r="BH29" s="11"/>
      <c r="BI29" s="11"/>
      <c r="BJ29" s="14"/>
      <c r="BK29" s="14">
        <v>5.6</v>
      </c>
      <c r="BL29" s="11">
        <v>0</v>
      </c>
      <c r="BM29" s="14"/>
      <c r="BN29" s="14"/>
      <c r="BO29" s="17"/>
      <c r="BP29" s="11"/>
      <c r="BQ29" s="11"/>
      <c r="BR29" s="18"/>
      <c r="BS29" s="13"/>
      <c r="BT29" s="13"/>
      <c r="BU29" s="11"/>
      <c r="BV29" s="11"/>
      <c r="BW29" s="11"/>
      <c r="BX29" s="13"/>
      <c r="BY29" s="13"/>
      <c r="BZ29" s="16"/>
      <c r="CA29" s="11"/>
      <c r="CD29" s="29"/>
      <c r="CE29" s="29"/>
      <c r="CF29" s="29">
        <v>61</v>
      </c>
      <c r="CG29" s="29">
        <v>61</v>
      </c>
      <c r="CH29" s="29">
        <v>0</v>
      </c>
      <c r="CI29" s="17"/>
      <c r="CJ29" s="13"/>
      <c r="CK29" s="11"/>
      <c r="CL29" s="131">
        <v>69</v>
      </c>
      <c r="CM29" s="29">
        <v>41</v>
      </c>
      <c r="CN29" s="20">
        <v>10</v>
      </c>
      <c r="CO29" s="75">
        <v>35</v>
      </c>
      <c r="CP29" s="75">
        <v>38</v>
      </c>
      <c r="CQ29" s="130">
        <v>62</v>
      </c>
      <c r="CR29" s="75">
        <v>38</v>
      </c>
      <c r="CS29" s="130">
        <v>84</v>
      </c>
      <c r="CT29" s="19"/>
      <c r="CU29" s="19"/>
      <c r="CV29" s="19"/>
      <c r="CW29" s="19"/>
      <c r="CX29" s="19"/>
      <c r="CY29" s="11"/>
      <c r="CZ29" s="11"/>
      <c r="DA29" s="20"/>
      <c r="DB29" s="11"/>
      <c r="DC29" s="11"/>
      <c r="DD29" s="11"/>
      <c r="DE29" s="20">
        <v>18</v>
      </c>
      <c r="DF29" s="11"/>
      <c r="DG29" s="11"/>
      <c r="DH29" s="29">
        <v>1</v>
      </c>
      <c r="DI29" s="29"/>
      <c r="DJ29" s="19"/>
      <c r="DK29" s="19"/>
      <c r="DL29" s="21"/>
      <c r="DM29" s="29"/>
      <c r="DN29" s="21"/>
      <c r="DO29" s="20">
        <v>0</v>
      </c>
      <c r="DP29" s="20">
        <v>8</v>
      </c>
      <c r="DQ29" s="20">
        <v>-8</v>
      </c>
      <c r="DR29" s="20">
        <v>2</v>
      </c>
      <c r="DS29" s="20">
        <v>0</v>
      </c>
      <c r="DT29" s="20">
        <v>233</v>
      </c>
      <c r="DU29" s="20">
        <v>27</v>
      </c>
      <c r="DV29" s="20">
        <v>26</v>
      </c>
      <c r="DW29" s="21">
        <v>0</v>
      </c>
      <c r="DX29" s="21">
        <v>8.9615384615384617</v>
      </c>
      <c r="DY29" s="94">
        <v>-8.9615384615384617</v>
      </c>
      <c r="DZ29" s="94">
        <v>1.0384615384615385</v>
      </c>
      <c r="EA29" s="20">
        <v>0</v>
      </c>
      <c r="EB29" s="20">
        <v>233</v>
      </c>
      <c r="EC29" s="20">
        <v>27</v>
      </c>
      <c r="ED29" s="20">
        <v>26</v>
      </c>
      <c r="EE29" s="21">
        <v>0</v>
      </c>
      <c r="EF29" s="21">
        <v>8.9615384615384617</v>
      </c>
      <c r="EG29" s="94">
        <v>-8.9615384615384617</v>
      </c>
      <c r="EH29" s="94">
        <v>1.0384615384615385</v>
      </c>
      <c r="EI29" s="20">
        <v>0</v>
      </c>
      <c r="EJ29" s="20">
        <v>188</v>
      </c>
      <c r="EK29" s="20">
        <v>22</v>
      </c>
      <c r="EL29" s="20">
        <v>21</v>
      </c>
      <c r="EM29" s="21">
        <v>0</v>
      </c>
      <c r="EN29" s="21">
        <v>8.9523809523809526</v>
      </c>
      <c r="EO29" s="94">
        <v>-8.9523809523809526</v>
      </c>
      <c r="EP29" s="94">
        <v>1.0476190476190477</v>
      </c>
      <c r="EQ29" s="20">
        <v>0</v>
      </c>
      <c r="ER29" s="20">
        <v>98</v>
      </c>
      <c r="ES29" s="20">
        <v>12</v>
      </c>
      <c r="ET29" s="20">
        <v>11</v>
      </c>
      <c r="EU29" s="21">
        <v>0</v>
      </c>
      <c r="EV29" s="21">
        <v>8.9090909090909083</v>
      </c>
      <c r="EW29" s="94">
        <v>-8.9090909090909083</v>
      </c>
      <c r="EX29" s="94">
        <v>1.0909090909090908</v>
      </c>
      <c r="EY29" s="20">
        <v>0</v>
      </c>
      <c r="EZ29" s="21"/>
      <c r="FA29" s="21"/>
      <c r="FB29" s="37"/>
      <c r="FC29" s="20">
        <v>0</v>
      </c>
      <c r="FE29" s="29"/>
      <c r="FF29" s="21">
        <v>0.1</v>
      </c>
      <c r="FG29" s="21">
        <v>-1.5674623978178399</v>
      </c>
      <c r="FH29" s="21">
        <v>-2.58639725405087</v>
      </c>
      <c r="FI29" s="21">
        <v>-1.7690530057507601</v>
      </c>
      <c r="FJ29" s="21">
        <v>-2.34041786848463</v>
      </c>
      <c r="FK29" s="21">
        <v>-2.1525234805433899</v>
      </c>
      <c r="FL29" s="21">
        <v>-1.5559835131437101</v>
      </c>
      <c r="FM29" s="21"/>
      <c r="FN29" s="20"/>
      <c r="FX29" s="124">
        <v>5</v>
      </c>
      <c r="FZ29" s="123">
        <v>8.3000000000000007</v>
      </c>
      <c r="GA29" s="129">
        <v>5</v>
      </c>
      <c r="GB29" s="9">
        <v>0</v>
      </c>
      <c r="GC29" s="13">
        <v>1.4</v>
      </c>
      <c r="GD29" s="15"/>
      <c r="GE29" s="15"/>
      <c r="GF29" s="15">
        <v>0.87229999999999996</v>
      </c>
      <c r="GG29" s="15"/>
      <c r="GH29" s="9">
        <v>0</v>
      </c>
      <c r="GI29" s="9">
        <v>0</v>
      </c>
      <c r="GJ29" s="11">
        <v>1</v>
      </c>
      <c r="GK29" s="9">
        <v>0</v>
      </c>
      <c r="GL29" s="9">
        <v>0</v>
      </c>
      <c r="GM29" s="29">
        <v>39064041</v>
      </c>
      <c r="GN29" s="21"/>
      <c r="GO29" s="10"/>
      <c r="GP29" s="28">
        <v>6.29</v>
      </c>
      <c r="GQ29" s="28"/>
      <c r="GR29" s="28">
        <v>55.746000000000002</v>
      </c>
      <c r="GS29" s="28"/>
      <c r="GT29" s="28"/>
      <c r="GU29" s="21"/>
      <c r="GV29" s="29">
        <v>0</v>
      </c>
      <c r="GW29" s="21"/>
      <c r="GX29" s="29"/>
      <c r="GY29" s="29"/>
      <c r="GZ29" s="29"/>
      <c r="HA29" s="21">
        <v>-4.2</v>
      </c>
      <c r="HB29" s="28">
        <v>-2.9202759999999999</v>
      </c>
      <c r="HC29" s="104">
        <v>1</v>
      </c>
      <c r="HD29" s="104">
        <v>1</v>
      </c>
      <c r="HE29" s="21">
        <v>1</v>
      </c>
      <c r="HF29" s="21">
        <v>0.98919999999999997</v>
      </c>
      <c r="HG29" s="103">
        <v>1</v>
      </c>
      <c r="HI29" s="21">
        <v>3.9868999999999998E-3</v>
      </c>
      <c r="HJ29" s="29">
        <v>1164.33</v>
      </c>
      <c r="HK29" s="21">
        <v>1.58301E-2</v>
      </c>
      <c r="HM29" s="29">
        <v>1</v>
      </c>
      <c r="HO29" s="21">
        <v>3</v>
      </c>
      <c r="HQ29" s="21">
        <v>30.751519999999999</v>
      </c>
      <c r="HR29" s="21">
        <v>7.6527750000000001</v>
      </c>
      <c r="HS29" s="40">
        <v>0</v>
      </c>
      <c r="HT29" s="40">
        <v>0</v>
      </c>
      <c r="HU29" s="29">
        <v>6420</v>
      </c>
      <c r="HV29" s="21"/>
      <c r="HW29" s="29"/>
      <c r="HY29" s="29">
        <v>1</v>
      </c>
      <c r="HZ29" s="65" t="s">
        <v>958</v>
      </c>
      <c r="IA29" s="20" t="s">
        <v>959</v>
      </c>
      <c r="IB29" s="29">
        <v>2</v>
      </c>
      <c r="IC29" s="11">
        <v>1</v>
      </c>
      <c r="ID29" s="29">
        <v>1</v>
      </c>
      <c r="IE29" s="29">
        <v>0</v>
      </c>
    </row>
    <row r="30" spans="1:239">
      <c r="A30" s="65" t="s">
        <v>726</v>
      </c>
      <c r="B30" s="8" t="s">
        <v>960</v>
      </c>
      <c r="C30" s="9">
        <v>15</v>
      </c>
      <c r="D30" s="29">
        <v>14.8</v>
      </c>
      <c r="E30" s="9">
        <v>15</v>
      </c>
      <c r="F30" s="77">
        <v>18</v>
      </c>
      <c r="G30" s="9">
        <v>17</v>
      </c>
      <c r="H30" s="20">
        <v>17</v>
      </c>
      <c r="I30" s="20">
        <v>22</v>
      </c>
      <c r="J30" s="20">
        <f t="shared" si="0"/>
        <v>3</v>
      </c>
      <c r="K30" s="21">
        <v>0.17857142857142858</v>
      </c>
      <c r="L30" s="21">
        <f t="shared" ref="L30:L37" si="11">ABS((H30-G30)/H30)</f>
        <v>0</v>
      </c>
      <c r="M30" s="29">
        <v>1</v>
      </c>
      <c r="N30" s="9">
        <v>17</v>
      </c>
      <c r="O30" s="77">
        <v>21</v>
      </c>
      <c r="P30" s="55">
        <v>75.38</v>
      </c>
      <c r="Q30" s="55">
        <v>77.739999999999995</v>
      </c>
      <c r="R30" s="55">
        <v>73.14</v>
      </c>
      <c r="S30" s="20">
        <v>60</v>
      </c>
      <c r="T30" s="29">
        <v>4931.3303116999996</v>
      </c>
      <c r="U30" s="29">
        <v>6453.5590000000002</v>
      </c>
      <c r="V30" s="11">
        <v>5108.2144639999997</v>
      </c>
      <c r="W30" s="11">
        <v>4542</v>
      </c>
      <c r="X30" s="29">
        <v>4747.0000908437733</v>
      </c>
      <c r="Y30" s="29">
        <f t="shared" si="1"/>
        <v>5</v>
      </c>
      <c r="Z30" s="29">
        <v>1</v>
      </c>
      <c r="AA30" s="14">
        <v>1.67</v>
      </c>
      <c r="AB30" s="28">
        <v>73.673929999999999</v>
      </c>
      <c r="AC30" s="38">
        <v>44</v>
      </c>
      <c r="AD30" s="38">
        <v>26.3</v>
      </c>
      <c r="AE30" s="29">
        <v>22.1</v>
      </c>
      <c r="AF30" s="13">
        <v>46.07</v>
      </c>
      <c r="AG30" s="28">
        <v>46.5</v>
      </c>
      <c r="AH30" s="13">
        <v>45.9</v>
      </c>
      <c r="AI30" s="13">
        <v>46.156666666666666</v>
      </c>
      <c r="AJ30" s="11">
        <v>1</v>
      </c>
      <c r="AK30" s="13">
        <v>46.156666666666666</v>
      </c>
      <c r="AL30" s="13">
        <f>AVERAGE(AF30:AH30)</f>
        <v>46.156666666666666</v>
      </c>
      <c r="AM30" s="13">
        <f>AVERAGE(AF30:AH30)</f>
        <v>46.156666666666666</v>
      </c>
      <c r="AN30" s="14">
        <v>46.07</v>
      </c>
      <c r="AO30" s="9">
        <v>0</v>
      </c>
      <c r="AP30" s="57">
        <v>3.8469000000000003E-2</v>
      </c>
      <c r="AQ30" s="20">
        <v>33</v>
      </c>
      <c r="AR30" s="46">
        <v>0.12751182803700001</v>
      </c>
      <c r="AS30" s="28">
        <v>2.2999999999999998</v>
      </c>
      <c r="AT30" s="12">
        <v>5.5629999999999997</v>
      </c>
      <c r="AU30" s="12">
        <v>5.7910000000000004</v>
      </c>
      <c r="AV30" s="12">
        <v>5.1280000000000001</v>
      </c>
      <c r="AW30" s="11">
        <v>1</v>
      </c>
      <c r="AX30" s="28">
        <v>93.82414</v>
      </c>
      <c r="AY30" s="28">
        <v>93.925430000000006</v>
      </c>
      <c r="AZ30" s="28">
        <v>93.875050000000002</v>
      </c>
      <c r="BA30" s="11">
        <v>1</v>
      </c>
      <c r="BB30" s="13">
        <v>6.1</v>
      </c>
      <c r="BC30" s="13">
        <v>6.1</v>
      </c>
      <c r="BD30" s="13">
        <v>6</v>
      </c>
      <c r="BE30" s="13">
        <v>5.6</v>
      </c>
      <c r="BF30" s="13">
        <v>1.7</v>
      </c>
      <c r="BG30" s="13">
        <v>0.95199999999999996</v>
      </c>
      <c r="BH30" s="11">
        <v>384</v>
      </c>
      <c r="BI30" s="11">
        <v>384</v>
      </c>
      <c r="BJ30" s="14">
        <v>7.15</v>
      </c>
      <c r="BK30" s="14">
        <v>5.8</v>
      </c>
      <c r="BL30" s="11">
        <v>1</v>
      </c>
      <c r="BM30" s="14">
        <v>1.35</v>
      </c>
      <c r="BN30" s="14">
        <v>2.5</v>
      </c>
      <c r="BO30" s="17">
        <v>107.5</v>
      </c>
      <c r="BP30" s="11">
        <v>88</v>
      </c>
      <c r="BQ30" s="11">
        <v>45</v>
      </c>
      <c r="BR30" s="18">
        <v>1.9555555555555555</v>
      </c>
      <c r="BS30" s="13"/>
      <c r="BT30" s="13"/>
      <c r="BU30" s="11">
        <v>97</v>
      </c>
      <c r="BV30" s="11">
        <v>96</v>
      </c>
      <c r="BW30" s="11">
        <v>91</v>
      </c>
      <c r="BX30" s="13"/>
      <c r="BY30" s="16">
        <v>91</v>
      </c>
      <c r="BZ30" s="16">
        <f>AVERAGE(BW30:BY30)</f>
        <v>91</v>
      </c>
      <c r="CA30" s="11">
        <v>97</v>
      </c>
      <c r="CB30" s="29">
        <v>97.5</v>
      </c>
      <c r="CC30" s="16">
        <v>94</v>
      </c>
      <c r="CD30" s="29">
        <v>96.166666666666671</v>
      </c>
      <c r="CE30" s="29"/>
      <c r="CF30" s="29"/>
      <c r="CG30" s="29">
        <v>96.166666666666671</v>
      </c>
      <c r="CH30" s="29">
        <v>1</v>
      </c>
      <c r="CI30" s="17">
        <v>97</v>
      </c>
      <c r="CJ30" s="13"/>
      <c r="CK30" s="11">
        <f t="shared" ref="CK30:CK37" si="12">AVERAGE(CA30:CJ30)</f>
        <v>82.69047619047619</v>
      </c>
      <c r="CL30" s="131">
        <v>85</v>
      </c>
      <c r="CM30" s="29">
        <v>70.333333333333329</v>
      </c>
      <c r="CN30" s="20">
        <v>76</v>
      </c>
      <c r="CO30" s="75">
        <v>95</v>
      </c>
      <c r="CP30" s="75">
        <v>90</v>
      </c>
      <c r="CQ30" s="130">
        <v>86</v>
      </c>
      <c r="CR30" s="75">
        <v>78</v>
      </c>
      <c r="CS30" s="130">
        <v>97</v>
      </c>
      <c r="CT30" s="19">
        <v>88.8</v>
      </c>
      <c r="CU30" s="19">
        <v>89.2</v>
      </c>
      <c r="CV30" s="19">
        <v>86</v>
      </c>
      <c r="CW30" s="19">
        <v>90</v>
      </c>
      <c r="CX30" s="19">
        <v>88</v>
      </c>
      <c r="CY30" s="11">
        <v>93</v>
      </c>
      <c r="CZ30" s="11"/>
      <c r="DA30" s="20">
        <v>94</v>
      </c>
      <c r="DB30" s="11">
        <v>94</v>
      </c>
      <c r="DC30" s="11">
        <f>AVERAGE(CZ30:DB30)</f>
        <v>94</v>
      </c>
      <c r="DD30" s="11"/>
      <c r="DE30" s="20">
        <v>97</v>
      </c>
      <c r="DF30" s="11">
        <v>97</v>
      </c>
      <c r="DG30" s="11">
        <f>AVERAGE(DD30:DF30)</f>
        <v>97</v>
      </c>
      <c r="DH30" s="29">
        <v>15</v>
      </c>
      <c r="DI30" s="29">
        <v>101</v>
      </c>
      <c r="DJ30" s="19">
        <v>66.44</v>
      </c>
      <c r="DK30" s="19">
        <v>0.95</v>
      </c>
      <c r="DL30" s="21">
        <v>0.15384619999999999</v>
      </c>
      <c r="DM30" s="29">
        <v>0</v>
      </c>
      <c r="DN30" s="21">
        <v>1.071428579943521</v>
      </c>
      <c r="DO30" s="20">
        <v>10</v>
      </c>
      <c r="DP30" s="20">
        <v>0</v>
      </c>
      <c r="DQ30" s="20">
        <v>10</v>
      </c>
      <c r="DR30" s="20">
        <f t="shared" ref="DR30:DR37" si="13">DQ30+10</f>
        <v>20</v>
      </c>
      <c r="DS30" s="20">
        <v>910</v>
      </c>
      <c r="DT30" s="20">
        <v>0</v>
      </c>
      <c r="DU30" s="20">
        <v>1820</v>
      </c>
      <c r="DV30" s="20">
        <v>91</v>
      </c>
      <c r="DW30" s="21">
        <v>10</v>
      </c>
      <c r="DX30" s="21">
        <v>0</v>
      </c>
      <c r="DY30" s="21">
        <f t="shared" ref="DY30:DY37" si="14">(DS30-DT30)/DV30</f>
        <v>10</v>
      </c>
      <c r="DZ30" s="21">
        <v>20</v>
      </c>
      <c r="EA30" s="20">
        <v>310</v>
      </c>
      <c r="EB30" s="20">
        <v>0</v>
      </c>
      <c r="EC30" s="20">
        <v>620</v>
      </c>
      <c r="ED30" s="20">
        <v>31</v>
      </c>
      <c r="EE30" s="21">
        <v>10</v>
      </c>
      <c r="EF30" s="21">
        <v>0</v>
      </c>
      <c r="EG30" s="21">
        <f t="shared" ref="EG30:EG37" si="15">(EA30-EB30)/ED30</f>
        <v>10</v>
      </c>
      <c r="EH30" s="21">
        <v>20</v>
      </c>
      <c r="EI30" s="20">
        <v>210</v>
      </c>
      <c r="EJ30" s="20">
        <v>0</v>
      </c>
      <c r="EK30" s="20">
        <v>420</v>
      </c>
      <c r="EL30" s="20">
        <v>21</v>
      </c>
      <c r="EM30" s="21">
        <v>10</v>
      </c>
      <c r="EN30" s="21">
        <v>0</v>
      </c>
      <c r="EO30" s="21">
        <f t="shared" ref="EO30:EO37" si="16">(EI30-EJ30)/EL30</f>
        <v>10</v>
      </c>
      <c r="EP30" s="21">
        <v>20</v>
      </c>
      <c r="EQ30" s="20">
        <v>110</v>
      </c>
      <c r="ER30" s="20">
        <v>0</v>
      </c>
      <c r="ES30" s="20">
        <v>220</v>
      </c>
      <c r="ET30" s="20">
        <v>11</v>
      </c>
      <c r="EU30" s="21">
        <v>10</v>
      </c>
      <c r="EV30" s="21">
        <v>0</v>
      </c>
      <c r="EW30" s="21">
        <f t="shared" ref="EW30:EW37" si="17">(EQ30-ER30)/ET30</f>
        <v>10</v>
      </c>
      <c r="EX30" s="21">
        <v>20</v>
      </c>
      <c r="EY30" s="20">
        <v>91</v>
      </c>
      <c r="EZ30" s="21">
        <v>4.5108595065168497</v>
      </c>
      <c r="FA30" s="21">
        <v>2</v>
      </c>
      <c r="FB30" s="37">
        <v>2</v>
      </c>
      <c r="FC30" s="20">
        <v>0</v>
      </c>
      <c r="FD30" s="29">
        <v>0</v>
      </c>
      <c r="FE30" s="29">
        <v>0</v>
      </c>
      <c r="FF30" s="21">
        <v>0.77941199999999999</v>
      </c>
      <c r="FG30" s="10">
        <v>1.34527460800992</v>
      </c>
      <c r="FH30" s="10">
        <v>0.90828717971999995</v>
      </c>
      <c r="FI30" s="10">
        <v>0.55350723544864699</v>
      </c>
      <c r="FJ30" s="10">
        <v>0.92701027674402003</v>
      </c>
      <c r="FK30" s="10">
        <v>0.55302974580584097</v>
      </c>
      <c r="FL30" s="10">
        <v>0.57690863150333904</v>
      </c>
      <c r="FM30" s="21">
        <v>5.4713500000000002</v>
      </c>
      <c r="FN30" s="20">
        <v>199</v>
      </c>
      <c r="FO30" s="28">
        <v>13.1</v>
      </c>
      <c r="FP30" s="21">
        <v>0.16014991728542743</v>
      </c>
      <c r="FQ30" s="20">
        <v>98</v>
      </c>
      <c r="FS30" s="20">
        <v>0.9</v>
      </c>
      <c r="FT30" s="20">
        <v>28</v>
      </c>
      <c r="FU30" s="20">
        <v>40</v>
      </c>
      <c r="FV30" s="20">
        <v>27.2</v>
      </c>
      <c r="FW30" s="20">
        <v>0.49399999999999999</v>
      </c>
      <c r="FX30" s="124">
        <v>11</v>
      </c>
      <c r="FY30" s="28">
        <v>19.3</v>
      </c>
      <c r="FZ30" s="123">
        <v>35.1</v>
      </c>
      <c r="GA30" s="129">
        <v>11</v>
      </c>
      <c r="GB30" s="9">
        <v>0</v>
      </c>
      <c r="GC30" s="13">
        <v>0</v>
      </c>
      <c r="GD30" s="15">
        <v>7.0000000000000007E-2</v>
      </c>
      <c r="GE30" s="15">
        <v>7.0000000000000007E-2</v>
      </c>
      <c r="GF30" s="15">
        <v>5.3199999999999997E-2</v>
      </c>
      <c r="GG30" s="15">
        <v>0.24</v>
      </c>
      <c r="GH30" s="9">
        <v>0</v>
      </c>
      <c r="GI30" s="9">
        <v>0</v>
      </c>
      <c r="GJ30" s="11">
        <v>0</v>
      </c>
      <c r="GK30" s="9">
        <v>1</v>
      </c>
      <c r="GL30" s="11">
        <v>0</v>
      </c>
      <c r="GM30" s="29">
        <v>3027175</v>
      </c>
      <c r="GN30" s="21">
        <v>3.399</v>
      </c>
      <c r="GO30" s="10">
        <v>3.2</v>
      </c>
      <c r="GP30" s="28">
        <v>3.2</v>
      </c>
      <c r="GQ30" s="28">
        <v>47.1</v>
      </c>
      <c r="GR30" s="28">
        <v>53.677999999999997</v>
      </c>
      <c r="GS30" s="28">
        <v>49.3</v>
      </c>
      <c r="GT30" s="28">
        <v>26.030899049999999</v>
      </c>
      <c r="GU30" s="21">
        <v>0</v>
      </c>
      <c r="GV30" s="29">
        <v>0</v>
      </c>
      <c r="GW30" s="21">
        <v>-4.6051700000000002</v>
      </c>
      <c r="GX30" s="29">
        <v>1</v>
      </c>
      <c r="GY30" s="29">
        <v>0</v>
      </c>
      <c r="GZ30" s="29">
        <v>0</v>
      </c>
      <c r="HA30" s="21">
        <v>9.59</v>
      </c>
      <c r="HB30" s="20">
        <v>10.01</v>
      </c>
      <c r="HC30" s="29">
        <v>1</v>
      </c>
      <c r="HD30" s="29">
        <v>1</v>
      </c>
      <c r="HE30" s="21">
        <v>1</v>
      </c>
      <c r="HF30" s="29">
        <v>0.01</v>
      </c>
      <c r="HG30" s="20">
        <v>100</v>
      </c>
      <c r="HH30" s="20">
        <v>100</v>
      </c>
      <c r="HI30" s="21">
        <v>1</v>
      </c>
      <c r="HJ30" s="20">
        <v>35.479999999999997</v>
      </c>
      <c r="HK30" s="21">
        <v>1</v>
      </c>
      <c r="HL30" s="21">
        <v>1</v>
      </c>
      <c r="HM30" s="29">
        <v>100</v>
      </c>
      <c r="HN30" s="20">
        <v>35.729999999999997</v>
      </c>
      <c r="HO30" s="29">
        <v>100</v>
      </c>
      <c r="HP30" s="20">
        <v>100</v>
      </c>
      <c r="HQ30" s="21">
        <v>66.568740000000005</v>
      </c>
      <c r="HR30" s="21">
        <v>0</v>
      </c>
      <c r="HS30" s="40">
        <v>0</v>
      </c>
      <c r="HT30" s="40">
        <v>0</v>
      </c>
      <c r="HU30" s="29">
        <v>3575</v>
      </c>
      <c r="HV30" s="21"/>
      <c r="HW30" s="29">
        <v>51060</v>
      </c>
      <c r="HX30" s="20">
        <v>50525.34</v>
      </c>
      <c r="HY30" s="29">
        <v>0</v>
      </c>
      <c r="HZ30" s="65" t="s">
        <v>961</v>
      </c>
      <c r="IA30" s="20" t="s">
        <v>723</v>
      </c>
      <c r="IB30" s="29">
        <v>6</v>
      </c>
      <c r="IC30" s="11">
        <v>0</v>
      </c>
      <c r="ID30" s="29">
        <v>0</v>
      </c>
      <c r="IE30" s="29">
        <v>1</v>
      </c>
    </row>
    <row r="31" spans="1:239">
      <c r="A31" s="67" t="s">
        <v>729</v>
      </c>
      <c r="B31" s="24" t="s">
        <v>962</v>
      </c>
      <c r="C31" s="9">
        <v>105</v>
      </c>
      <c r="D31" s="20">
        <v>100</v>
      </c>
      <c r="E31" s="9">
        <v>105</v>
      </c>
      <c r="F31" s="77">
        <v>110</v>
      </c>
      <c r="G31" s="9">
        <v>152</v>
      </c>
      <c r="H31" s="20">
        <v>155</v>
      </c>
      <c r="I31" s="20">
        <v>136</v>
      </c>
      <c r="J31" s="20">
        <f t="shared" si="0"/>
        <v>3</v>
      </c>
      <c r="K31" s="21">
        <v>9.2550790067720087E-2</v>
      </c>
      <c r="L31" s="21">
        <f t="shared" si="11"/>
        <v>1.935483870967742E-2</v>
      </c>
      <c r="M31" s="29">
        <v>1</v>
      </c>
      <c r="N31" s="9">
        <v>152</v>
      </c>
      <c r="O31" s="77">
        <v>160</v>
      </c>
      <c r="P31" s="55">
        <v>49.8</v>
      </c>
      <c r="Q31" s="55">
        <v>51.12</v>
      </c>
      <c r="R31" s="55">
        <v>48.54</v>
      </c>
      <c r="S31" s="20">
        <v>810</v>
      </c>
      <c r="T31" s="29">
        <v>2123.4390011999999</v>
      </c>
      <c r="U31" s="29">
        <v>1826.645</v>
      </c>
      <c r="V31" s="11">
        <v>2005.8766740000001</v>
      </c>
      <c r="W31" s="11">
        <v>1324</v>
      </c>
      <c r="X31" s="29">
        <v>1372.1523322682417</v>
      </c>
      <c r="Y31" s="29">
        <f t="shared" si="1"/>
        <v>5</v>
      </c>
      <c r="Z31" s="29">
        <v>1</v>
      </c>
      <c r="AA31" s="14">
        <v>1.08</v>
      </c>
      <c r="AB31" s="28">
        <v>58.962616666666662</v>
      </c>
      <c r="AC31" s="38">
        <v>55</v>
      </c>
      <c r="AD31" s="38">
        <v>49.4</v>
      </c>
      <c r="AE31" s="38"/>
      <c r="AF31" s="13">
        <v>36.89</v>
      </c>
      <c r="AG31" s="13"/>
      <c r="AH31" s="13">
        <v>36.700000000000003</v>
      </c>
      <c r="AI31" s="13">
        <v>36.795000000000002</v>
      </c>
      <c r="AJ31" s="11">
        <v>1</v>
      </c>
      <c r="AK31" s="13">
        <v>36.795000000000002</v>
      </c>
      <c r="AL31" s="13">
        <f>AVERAGE(AF31:AH31)</f>
        <v>36.795000000000002</v>
      </c>
      <c r="AM31" s="13">
        <f>AVERAGE(AF31:AH31)</f>
        <v>36.795000000000002</v>
      </c>
      <c r="AN31" s="14">
        <v>36.89</v>
      </c>
      <c r="AO31" s="9">
        <v>1</v>
      </c>
      <c r="AP31" s="57">
        <v>6.4146999999999996E-2</v>
      </c>
      <c r="AQ31" s="20">
        <v>53</v>
      </c>
      <c r="AR31" s="46">
        <v>0.38113341139950002</v>
      </c>
      <c r="AS31" s="28">
        <v>12.4</v>
      </c>
      <c r="AT31" s="12"/>
      <c r="AU31" s="12">
        <v>5.5439999999999996</v>
      </c>
      <c r="AV31" s="12">
        <v>5.5540000000000003</v>
      </c>
      <c r="AW31" s="11">
        <v>0</v>
      </c>
      <c r="AX31" s="28">
        <v>25.734439999999999</v>
      </c>
      <c r="AY31" s="28">
        <v>50.528080000000003</v>
      </c>
      <c r="AZ31" s="28">
        <v>38.508890000000001</v>
      </c>
      <c r="BA31" s="11">
        <v>1</v>
      </c>
      <c r="BB31" s="13">
        <v>76.5</v>
      </c>
      <c r="BC31" s="13">
        <v>66.2</v>
      </c>
      <c r="BD31" s="13">
        <v>56.4</v>
      </c>
      <c r="BE31" s="13"/>
      <c r="BF31" s="13"/>
      <c r="BG31" s="13"/>
      <c r="BH31" s="11">
        <v>49</v>
      </c>
      <c r="BI31" s="11">
        <v>49</v>
      </c>
      <c r="BJ31" s="14">
        <v>3.25</v>
      </c>
      <c r="BK31" s="14">
        <v>1.5</v>
      </c>
      <c r="BL31" s="11">
        <v>1</v>
      </c>
      <c r="BM31" s="14">
        <v>1.8</v>
      </c>
      <c r="BN31" s="14">
        <v>0.81499999999999995</v>
      </c>
      <c r="BO31" s="17">
        <v>9</v>
      </c>
      <c r="BP31" s="11">
        <v>9</v>
      </c>
      <c r="BQ31" s="11">
        <v>31</v>
      </c>
      <c r="BR31" s="18">
        <v>0.29032258064516131</v>
      </c>
      <c r="BS31" s="13"/>
      <c r="BT31" s="13"/>
      <c r="BU31" s="11">
        <v>60</v>
      </c>
      <c r="BV31" s="11"/>
      <c r="BW31" s="11"/>
      <c r="BX31" s="13"/>
      <c r="BY31" s="13"/>
      <c r="BZ31" s="16"/>
      <c r="CA31" s="11">
        <v>50</v>
      </c>
      <c r="CB31" s="29">
        <v>45.4</v>
      </c>
      <c r="CC31" s="13"/>
      <c r="CD31" s="29">
        <v>47.7</v>
      </c>
      <c r="CE31" s="29"/>
      <c r="CF31" s="29"/>
      <c r="CG31" s="29">
        <v>47.7</v>
      </c>
      <c r="CH31" s="29">
        <v>1</v>
      </c>
      <c r="CI31" s="17">
        <v>50</v>
      </c>
      <c r="CJ31" s="13"/>
      <c r="CK31" s="11">
        <f t="shared" si="12"/>
        <v>40.300000000000004</v>
      </c>
      <c r="CL31" s="29">
        <v>37.25</v>
      </c>
      <c r="CM31" s="29">
        <v>42.4</v>
      </c>
      <c r="CN31" s="20">
        <v>70</v>
      </c>
      <c r="CO31" s="75">
        <v>54</v>
      </c>
      <c r="CP31" s="75">
        <v>56</v>
      </c>
      <c r="CQ31" s="130">
        <v>66</v>
      </c>
      <c r="CS31" s="130">
        <v>72</v>
      </c>
      <c r="CT31" s="19">
        <v>49</v>
      </c>
      <c r="CU31" s="19">
        <v>49</v>
      </c>
      <c r="CV31" s="19">
        <v>47</v>
      </c>
      <c r="CW31" s="19">
        <v>34.5</v>
      </c>
      <c r="CX31" s="19">
        <v>48.333333333333336</v>
      </c>
      <c r="CY31" s="11">
        <v>50</v>
      </c>
      <c r="CZ31" s="11">
        <v>65</v>
      </c>
      <c r="DA31" s="20">
        <v>69</v>
      </c>
      <c r="DB31" s="11">
        <v>83</v>
      </c>
      <c r="DC31" s="11">
        <f>AVERAGE(CZ31:DB31)</f>
        <v>72.333333333333329</v>
      </c>
      <c r="DD31" s="11">
        <v>49.5</v>
      </c>
      <c r="DE31" s="20">
        <v>31</v>
      </c>
      <c r="DF31" s="11">
        <v>36</v>
      </c>
      <c r="DG31" s="11">
        <f>AVERAGE(DD31:DF31)</f>
        <v>38.833333333333336</v>
      </c>
      <c r="DH31" s="29">
        <v>9</v>
      </c>
      <c r="DI31" s="29">
        <v>6</v>
      </c>
      <c r="DJ31" s="19">
        <v>19.5</v>
      </c>
      <c r="DK31" s="19">
        <v>0</v>
      </c>
      <c r="DL31" s="21">
        <v>0</v>
      </c>
      <c r="DM31" s="29">
        <v>0</v>
      </c>
      <c r="DN31" s="21">
        <v>1.6571428435189386</v>
      </c>
      <c r="DO31" s="20">
        <v>0</v>
      </c>
      <c r="DP31" s="20">
        <v>7</v>
      </c>
      <c r="DQ31" s="20">
        <v>-7</v>
      </c>
      <c r="DR31" s="20">
        <f t="shared" si="13"/>
        <v>3</v>
      </c>
      <c r="DS31" s="20">
        <v>0</v>
      </c>
      <c r="DT31" s="20">
        <v>277</v>
      </c>
      <c r="DU31" s="20">
        <v>33</v>
      </c>
      <c r="DV31" s="20">
        <v>31</v>
      </c>
      <c r="DW31" s="21">
        <v>0</v>
      </c>
      <c r="DX31" s="21">
        <v>8.935483870967742</v>
      </c>
      <c r="DY31" s="21">
        <f t="shared" si="14"/>
        <v>-8.935483870967742</v>
      </c>
      <c r="DZ31" s="21">
        <v>1.064516129032258</v>
      </c>
      <c r="EA31" s="20">
        <v>0</v>
      </c>
      <c r="EB31" s="20">
        <v>277</v>
      </c>
      <c r="EC31" s="20">
        <v>33</v>
      </c>
      <c r="ED31" s="20">
        <v>31</v>
      </c>
      <c r="EE31" s="21">
        <v>0</v>
      </c>
      <c r="EF31" s="21">
        <v>8.935483870967742</v>
      </c>
      <c r="EG31" s="21">
        <f t="shared" si="15"/>
        <v>-8.935483870967742</v>
      </c>
      <c r="EH31" s="21">
        <v>1.064516129032258</v>
      </c>
      <c r="EI31" s="20">
        <v>0</v>
      </c>
      <c r="EJ31" s="20">
        <v>187</v>
      </c>
      <c r="EK31" s="20">
        <v>23</v>
      </c>
      <c r="EL31" s="20">
        <v>21</v>
      </c>
      <c r="EM31" s="21">
        <v>0</v>
      </c>
      <c r="EN31" s="21">
        <v>8.9047619047619051</v>
      </c>
      <c r="EO31" s="21">
        <f t="shared" si="16"/>
        <v>-8.9047619047619051</v>
      </c>
      <c r="EP31" s="21">
        <v>1.0952380952380953</v>
      </c>
      <c r="EQ31" s="20">
        <v>0</v>
      </c>
      <c r="ER31" s="20">
        <v>97</v>
      </c>
      <c r="ES31" s="20">
        <v>13</v>
      </c>
      <c r="ET31" s="20">
        <v>11</v>
      </c>
      <c r="EU31" s="21">
        <v>0</v>
      </c>
      <c r="EV31" s="21">
        <v>8.8181818181818183</v>
      </c>
      <c r="EW31" s="21">
        <f t="shared" si="17"/>
        <v>-8.8181818181818183</v>
      </c>
      <c r="EX31" s="21">
        <v>1.1818181818181819</v>
      </c>
      <c r="EY31" s="20">
        <v>0</v>
      </c>
      <c r="EZ31" s="21">
        <v>-0.69314718055994529</v>
      </c>
      <c r="FA31" s="21">
        <v>11.055555555555555</v>
      </c>
      <c r="FB31" s="37">
        <v>11</v>
      </c>
      <c r="FC31" s="20">
        <v>0</v>
      </c>
      <c r="FD31" s="29">
        <v>0</v>
      </c>
      <c r="FE31" s="29">
        <v>2</v>
      </c>
      <c r="FF31" s="21">
        <v>9.8039000000000001E-2</v>
      </c>
      <c r="FG31" s="10">
        <v>-0.56905295871603001</v>
      </c>
      <c r="FH31" s="10">
        <v>-0.137833534917085</v>
      </c>
      <c r="FI31" s="10">
        <v>-0.180413277076371</v>
      </c>
      <c r="FJ31" s="10">
        <v>0.147756109663508</v>
      </c>
      <c r="FK31" s="10">
        <v>-0.33482694836111099</v>
      </c>
      <c r="FL31" s="10">
        <v>-7.9273098877662096E-2</v>
      </c>
      <c r="FM31" s="21">
        <v>6.6993999999999998</v>
      </c>
      <c r="FN31" s="20">
        <v>183</v>
      </c>
      <c r="FO31" s="28">
        <v>13</v>
      </c>
      <c r="FP31" s="21">
        <v>-0.25547602162253652</v>
      </c>
      <c r="FQ31" s="20">
        <v>97</v>
      </c>
      <c r="FR31" s="20">
        <v>107</v>
      </c>
      <c r="FS31" s="20">
        <v>15.9</v>
      </c>
      <c r="FT31" s="20">
        <v>32</v>
      </c>
      <c r="FU31" s="20">
        <v>52</v>
      </c>
      <c r="FV31" s="28">
        <v>27</v>
      </c>
      <c r="FX31" s="124">
        <v>6</v>
      </c>
      <c r="FY31" s="28">
        <v>8</v>
      </c>
      <c r="FZ31" s="123">
        <v>8.5</v>
      </c>
      <c r="GA31" s="129">
        <v>6</v>
      </c>
      <c r="GB31" s="9">
        <v>0</v>
      </c>
      <c r="GC31" s="13">
        <v>24</v>
      </c>
      <c r="GD31" s="15">
        <v>0.86</v>
      </c>
      <c r="GE31" s="15">
        <v>0.86</v>
      </c>
      <c r="GF31" s="15">
        <v>0.85650000000000004</v>
      </c>
      <c r="GG31" s="15">
        <v>0.87</v>
      </c>
      <c r="GH31" s="9">
        <v>0</v>
      </c>
      <c r="GI31" s="9">
        <v>0</v>
      </c>
      <c r="GJ31" s="11">
        <v>1</v>
      </c>
      <c r="GK31" s="11">
        <v>0</v>
      </c>
      <c r="GL31" s="11">
        <v>0</v>
      </c>
      <c r="GM31" s="29">
        <v>11919400</v>
      </c>
      <c r="GN31" s="21">
        <v>13.978</v>
      </c>
      <c r="GO31" s="10">
        <v>6.18</v>
      </c>
      <c r="GP31" s="28">
        <v>6.18</v>
      </c>
      <c r="GQ31" s="28">
        <v>40.4</v>
      </c>
      <c r="GR31" s="28">
        <v>39.848999999999997</v>
      </c>
      <c r="GS31" s="28">
        <v>43.4</v>
      </c>
      <c r="GT31" s="28">
        <v>59.940498349999999</v>
      </c>
      <c r="GU31" s="21">
        <v>1</v>
      </c>
      <c r="GV31" s="29">
        <v>0</v>
      </c>
      <c r="GW31" s="21">
        <v>1.7655160000000001</v>
      </c>
      <c r="GX31" s="29">
        <v>0</v>
      </c>
      <c r="GY31" s="29">
        <v>0</v>
      </c>
      <c r="GZ31" s="29">
        <v>0</v>
      </c>
      <c r="HA31" s="21">
        <v>6.49</v>
      </c>
      <c r="HB31" s="20">
        <v>7.61</v>
      </c>
      <c r="HC31" s="29">
        <v>1</v>
      </c>
      <c r="HD31" s="29">
        <v>1</v>
      </c>
      <c r="HE31" s="21">
        <v>1</v>
      </c>
      <c r="HF31" s="29">
        <v>64.66</v>
      </c>
      <c r="HG31" s="20">
        <v>100</v>
      </c>
      <c r="HH31" s="20">
        <v>100</v>
      </c>
      <c r="HI31" s="21">
        <v>0.17105609999999999</v>
      </c>
      <c r="HJ31" s="20">
        <v>280.47000000000003</v>
      </c>
      <c r="HK31" s="21">
        <v>0.37200070000000002</v>
      </c>
      <c r="HL31" s="21">
        <v>0.37</v>
      </c>
      <c r="HM31" s="29">
        <v>18</v>
      </c>
      <c r="HN31" s="20">
        <v>272.16000000000003</v>
      </c>
      <c r="HO31" s="29">
        <v>38</v>
      </c>
      <c r="HP31" s="20">
        <v>37</v>
      </c>
      <c r="HQ31" s="21">
        <v>95.592330000000004</v>
      </c>
      <c r="HR31" s="21">
        <v>33.30059</v>
      </c>
      <c r="HS31" s="40">
        <v>0</v>
      </c>
      <c r="HT31" s="40">
        <v>0</v>
      </c>
      <c r="HU31" s="29">
        <v>5260</v>
      </c>
      <c r="HV31" s="21">
        <v>1.2372879999999999</v>
      </c>
      <c r="HW31" s="29">
        <v>318000</v>
      </c>
      <c r="HX31" s="20">
        <v>313565.59000000003</v>
      </c>
      <c r="HY31" s="29">
        <v>0</v>
      </c>
      <c r="HZ31" s="67" t="s">
        <v>727</v>
      </c>
      <c r="IA31" s="20" t="s">
        <v>963</v>
      </c>
      <c r="IB31" s="29">
        <v>5</v>
      </c>
      <c r="IC31" s="11">
        <v>0</v>
      </c>
      <c r="ID31" s="29">
        <v>0</v>
      </c>
      <c r="IE31" s="29">
        <v>1</v>
      </c>
    </row>
    <row r="32" spans="1:239">
      <c r="A32" s="65" t="s">
        <v>964</v>
      </c>
      <c r="B32" s="8" t="s">
        <v>965</v>
      </c>
      <c r="C32" s="9">
        <v>11</v>
      </c>
      <c r="D32" s="20">
        <v>10.7</v>
      </c>
      <c r="E32" s="9">
        <v>11</v>
      </c>
      <c r="F32" s="77">
        <v>15</v>
      </c>
      <c r="G32" s="9">
        <v>12</v>
      </c>
      <c r="H32" s="20">
        <v>13</v>
      </c>
      <c r="I32" s="20">
        <v>14</v>
      </c>
      <c r="J32" s="20">
        <f t="shared" si="0"/>
        <v>3</v>
      </c>
      <c r="K32" s="21">
        <v>7.6923076923076927E-2</v>
      </c>
      <c r="L32" s="21">
        <f t="shared" si="11"/>
        <v>7.6923076923076927E-2</v>
      </c>
      <c r="M32" s="29">
        <v>1</v>
      </c>
      <c r="N32" s="9">
        <v>12</v>
      </c>
      <c r="O32" s="77">
        <v>18</v>
      </c>
      <c r="P32" s="55">
        <v>75.03</v>
      </c>
      <c r="Q32" s="55">
        <v>76.94</v>
      </c>
      <c r="R32" s="55">
        <v>73.22</v>
      </c>
      <c r="S32" s="20">
        <v>40</v>
      </c>
      <c r="T32" s="29">
        <v>6668.4333665000004</v>
      </c>
      <c r="U32" s="29"/>
      <c r="V32" s="11"/>
      <c r="W32" s="11">
        <v>2200</v>
      </c>
      <c r="X32" s="29">
        <v>2948.0887163509437</v>
      </c>
      <c r="Y32" s="29">
        <f t="shared" si="1"/>
        <v>3</v>
      </c>
      <c r="Z32" s="29">
        <v>0</v>
      </c>
      <c r="AA32" s="14"/>
      <c r="AB32" s="28"/>
      <c r="AC32" s="38"/>
      <c r="AD32" s="38"/>
      <c r="AF32" s="13"/>
      <c r="AG32" s="13"/>
      <c r="AH32" s="13"/>
      <c r="AI32" s="13"/>
      <c r="AJ32" s="11">
        <v>0</v>
      </c>
      <c r="AK32" s="13">
        <v>22</v>
      </c>
      <c r="AL32" s="13"/>
      <c r="AM32" s="13">
        <v>22</v>
      </c>
      <c r="AN32" s="14">
        <v>39.687620000000003</v>
      </c>
      <c r="AO32" s="9"/>
      <c r="AP32" s="57">
        <v>4.6439999999999997E-3</v>
      </c>
      <c r="AQ32" s="20">
        <v>21</v>
      </c>
      <c r="AR32" s="46">
        <v>5.6540561762999993E-2</v>
      </c>
      <c r="AS32" s="28">
        <v>5</v>
      </c>
      <c r="AT32" s="12"/>
      <c r="AU32" s="12"/>
      <c r="AV32" s="12"/>
      <c r="AW32" s="11">
        <v>0</v>
      </c>
      <c r="AX32" s="28">
        <v>95.065539999999999</v>
      </c>
      <c r="AY32" s="28">
        <v>95.208340000000007</v>
      </c>
      <c r="AZ32" s="28">
        <v>95.136899999999997</v>
      </c>
      <c r="BA32" s="11">
        <v>1</v>
      </c>
      <c r="BB32" s="13">
        <v>4.9000000000000004</v>
      </c>
      <c r="BC32" s="13">
        <v>4.8</v>
      </c>
      <c r="BD32" s="13">
        <v>4.7</v>
      </c>
      <c r="BE32" s="13">
        <v>3.4</v>
      </c>
      <c r="BF32" s="13">
        <v>31</v>
      </c>
      <c r="BG32" s="13">
        <v>1.054</v>
      </c>
      <c r="BH32" s="11"/>
      <c r="BI32" s="11">
        <v>143</v>
      </c>
      <c r="BJ32" s="14">
        <v>6.9</v>
      </c>
      <c r="BK32" s="14">
        <v>5.15</v>
      </c>
      <c r="BL32" s="11">
        <v>1</v>
      </c>
      <c r="BM32" s="14">
        <v>1.7</v>
      </c>
      <c r="BN32" s="14">
        <v>5.71</v>
      </c>
      <c r="BO32" s="17">
        <v>332</v>
      </c>
      <c r="BP32" s="11">
        <v>301</v>
      </c>
      <c r="BQ32" s="11">
        <v>556</v>
      </c>
      <c r="BR32" s="18">
        <v>0.54136690647482011</v>
      </c>
      <c r="BS32" s="13"/>
      <c r="BT32" s="13"/>
      <c r="BU32" s="11">
        <v>100</v>
      </c>
      <c r="BV32" s="11">
        <v>99</v>
      </c>
      <c r="BW32" s="11">
        <v>100</v>
      </c>
      <c r="BX32" s="13">
        <v>100</v>
      </c>
      <c r="BY32" s="16">
        <v>100</v>
      </c>
      <c r="BZ32" s="16">
        <f t="shared" ref="BZ32:BZ37" si="18">AVERAGE(BW32:BY32)</f>
        <v>100</v>
      </c>
      <c r="CA32" s="11">
        <v>100</v>
      </c>
      <c r="CB32" s="29">
        <v>99.8</v>
      </c>
      <c r="CC32" s="16">
        <v>100</v>
      </c>
      <c r="CD32" s="29">
        <v>99.933333333333337</v>
      </c>
      <c r="CE32" s="29"/>
      <c r="CF32" s="29"/>
      <c r="CG32" s="29">
        <v>99.933333333333337</v>
      </c>
      <c r="CH32" s="29">
        <v>1</v>
      </c>
      <c r="CI32" s="17"/>
      <c r="CJ32" s="13">
        <v>100</v>
      </c>
      <c r="CK32" s="11">
        <f t="shared" si="12"/>
        <v>85.809523809523824</v>
      </c>
      <c r="CL32" s="131">
        <v>60</v>
      </c>
      <c r="CM32" s="29">
        <v>57.666666666666664</v>
      </c>
      <c r="CN32" s="20">
        <v>60</v>
      </c>
      <c r="CO32" s="75">
        <v>92</v>
      </c>
      <c r="CP32" s="75">
        <v>94</v>
      </c>
      <c r="CQ32" s="130">
        <v>69</v>
      </c>
      <c r="CR32" s="75">
        <v>96</v>
      </c>
      <c r="CS32" s="130">
        <v>92</v>
      </c>
      <c r="CT32" s="19">
        <v>97.8</v>
      </c>
      <c r="CU32" s="19">
        <v>96.8</v>
      </c>
      <c r="CV32" s="19">
        <v>94.8</v>
      </c>
      <c r="CW32" s="19">
        <v>55</v>
      </c>
      <c r="CX32" s="19">
        <v>96.466666666666654</v>
      </c>
      <c r="CY32" s="11">
        <v>95</v>
      </c>
      <c r="CZ32" s="11"/>
      <c r="DA32" s="20">
        <v>93</v>
      </c>
      <c r="DB32" s="11"/>
      <c r="DC32" s="11">
        <v>93</v>
      </c>
      <c r="DD32" s="11"/>
      <c r="DE32" s="20">
        <v>98</v>
      </c>
      <c r="DF32" s="11"/>
      <c r="DG32" s="11">
        <v>97</v>
      </c>
      <c r="DH32" s="29">
        <v>51</v>
      </c>
      <c r="DI32" s="29">
        <v>31</v>
      </c>
      <c r="DJ32" s="19">
        <v>77.959999999999994</v>
      </c>
      <c r="DK32" s="19">
        <v>4</v>
      </c>
      <c r="DL32" s="21">
        <v>0</v>
      </c>
      <c r="DM32" s="29">
        <v>0</v>
      </c>
      <c r="DN32" s="21">
        <v>3.7500000794728585</v>
      </c>
      <c r="DO32" s="20">
        <v>0</v>
      </c>
      <c r="DP32" s="20">
        <v>7</v>
      </c>
      <c r="DQ32" s="20">
        <v>-7</v>
      </c>
      <c r="DR32" s="20">
        <f t="shared" si="13"/>
        <v>3</v>
      </c>
      <c r="DS32" s="20">
        <v>196</v>
      </c>
      <c r="DT32" s="20">
        <v>305</v>
      </c>
      <c r="DU32" s="20">
        <v>721</v>
      </c>
      <c r="DV32" s="20">
        <v>83</v>
      </c>
      <c r="DW32" s="21">
        <v>2.3614457831325302</v>
      </c>
      <c r="DX32" s="21">
        <v>3.6746987951807228</v>
      </c>
      <c r="DY32" s="21">
        <f t="shared" si="14"/>
        <v>-1.3132530120481927</v>
      </c>
      <c r="DZ32" s="21">
        <v>8.6867469879518069</v>
      </c>
      <c r="EA32" s="20">
        <v>0</v>
      </c>
      <c r="EB32" s="20">
        <v>210</v>
      </c>
      <c r="EC32" s="20">
        <v>90</v>
      </c>
      <c r="ED32" s="20">
        <v>30</v>
      </c>
      <c r="EE32" s="21">
        <v>0</v>
      </c>
      <c r="EF32" s="21">
        <v>7</v>
      </c>
      <c r="EG32" s="21">
        <f t="shared" si="15"/>
        <v>-7</v>
      </c>
      <c r="EH32" s="21">
        <v>3</v>
      </c>
      <c r="EI32" s="20">
        <v>0</v>
      </c>
      <c r="EJ32" s="20">
        <v>147</v>
      </c>
      <c r="EK32" s="20">
        <v>63</v>
      </c>
      <c r="EL32" s="20">
        <v>21</v>
      </c>
      <c r="EM32" s="21">
        <v>0</v>
      </c>
      <c r="EN32" s="21">
        <v>7</v>
      </c>
      <c r="EO32" s="21">
        <f t="shared" si="16"/>
        <v>-7</v>
      </c>
      <c r="EP32" s="21">
        <v>3</v>
      </c>
      <c r="EQ32" s="20">
        <v>0</v>
      </c>
      <c r="ER32" s="20">
        <v>77</v>
      </c>
      <c r="ES32" s="20">
        <v>33</v>
      </c>
      <c r="ET32" s="20">
        <v>11</v>
      </c>
      <c r="EU32" s="21">
        <v>0</v>
      </c>
      <c r="EV32" s="21">
        <v>7</v>
      </c>
      <c r="EW32" s="21">
        <f t="shared" si="17"/>
        <v>-7</v>
      </c>
      <c r="EX32" s="21">
        <v>3</v>
      </c>
      <c r="EY32" s="20">
        <v>0</v>
      </c>
      <c r="EZ32" s="21">
        <v>-0.69314718055994529</v>
      </c>
      <c r="FA32" s="21">
        <v>12.722222222222221</v>
      </c>
      <c r="FB32" s="37">
        <v>14</v>
      </c>
      <c r="FC32" s="20">
        <v>1</v>
      </c>
      <c r="FD32" s="29">
        <v>1</v>
      </c>
      <c r="FE32" s="29">
        <v>0</v>
      </c>
      <c r="FF32" s="21">
        <v>0.35662949999999999</v>
      </c>
      <c r="FG32" s="10">
        <v>-1.4607120094202599</v>
      </c>
      <c r="FH32" s="10">
        <v>0.19037893098759501</v>
      </c>
      <c r="FI32" s="10">
        <v>-0.49710152180538397</v>
      </c>
      <c r="FJ32" s="10">
        <v>-0.86557551078601902</v>
      </c>
      <c r="FK32" s="10">
        <v>0.114628471716251</v>
      </c>
      <c r="FL32" s="10">
        <v>0.27419829420090402</v>
      </c>
      <c r="FM32" s="21"/>
      <c r="FN32" s="20">
        <v>172</v>
      </c>
      <c r="FQ32" s="20">
        <v>97</v>
      </c>
      <c r="FR32" s="20">
        <v>105</v>
      </c>
      <c r="FS32" s="28">
        <v>0</v>
      </c>
      <c r="FT32" s="20">
        <v>36</v>
      </c>
      <c r="FU32" s="20">
        <v>46</v>
      </c>
      <c r="FV32" s="20">
        <v>31.1</v>
      </c>
      <c r="FW32" s="20">
        <v>0.52300000000000002</v>
      </c>
      <c r="FX32" s="124">
        <v>34</v>
      </c>
      <c r="FY32" s="28">
        <v>27.6</v>
      </c>
      <c r="FZ32" s="123">
        <v>36</v>
      </c>
      <c r="GA32" s="129">
        <v>34</v>
      </c>
      <c r="GB32" s="9">
        <v>0</v>
      </c>
      <c r="GC32" s="13">
        <v>0</v>
      </c>
      <c r="GD32" s="15">
        <v>0.41983110000000001</v>
      </c>
      <c r="GE32" s="15"/>
      <c r="GF32" s="15">
        <v>0.04</v>
      </c>
      <c r="GG32" s="15"/>
      <c r="GH32" s="9">
        <v>0</v>
      </c>
      <c r="GI32" s="9">
        <v>0</v>
      </c>
      <c r="GJ32" s="11">
        <v>0</v>
      </c>
      <c r="GK32" s="9">
        <v>1</v>
      </c>
      <c r="GL32" s="11">
        <v>0</v>
      </c>
      <c r="GM32" s="29">
        <v>10544798</v>
      </c>
      <c r="GN32" s="21">
        <v>11.010999999999999</v>
      </c>
      <c r="GO32" s="10">
        <v>1.69</v>
      </c>
      <c r="GP32" s="28">
        <v>1.6919999999999999</v>
      </c>
      <c r="GQ32" s="28">
        <v>73.5</v>
      </c>
      <c r="GR32" s="28">
        <v>73.650000000000006</v>
      </c>
      <c r="GS32" s="28">
        <v>75.8</v>
      </c>
      <c r="GT32" s="28">
        <v>18.148599619999999</v>
      </c>
      <c r="GU32" s="21">
        <v>0</v>
      </c>
      <c r="GV32" s="29">
        <v>0</v>
      </c>
      <c r="GW32" s="21">
        <v>1.803796</v>
      </c>
      <c r="GX32" s="29">
        <v>0</v>
      </c>
      <c r="GY32" s="29">
        <v>0</v>
      </c>
      <c r="GZ32" s="29">
        <v>0</v>
      </c>
      <c r="HA32" s="21">
        <v>23.07</v>
      </c>
      <c r="HB32" s="20">
        <v>21.7</v>
      </c>
      <c r="HC32" s="29">
        <v>1</v>
      </c>
      <c r="HD32" s="29">
        <v>0</v>
      </c>
      <c r="HE32" s="21">
        <v>1</v>
      </c>
      <c r="HF32" s="29"/>
      <c r="HG32" s="20">
        <v>100</v>
      </c>
      <c r="HH32" s="20">
        <v>100</v>
      </c>
      <c r="HI32" s="21">
        <v>1</v>
      </c>
      <c r="HJ32" s="20">
        <v>21.24</v>
      </c>
      <c r="HK32" s="21">
        <v>1</v>
      </c>
      <c r="HL32" s="21">
        <v>1</v>
      </c>
      <c r="HM32" s="29">
        <v>100</v>
      </c>
      <c r="HN32" s="20">
        <v>21.03</v>
      </c>
      <c r="HO32" s="29">
        <v>100</v>
      </c>
      <c r="HP32" s="20">
        <v>100</v>
      </c>
      <c r="HQ32" s="21">
        <v>100.2641</v>
      </c>
      <c r="HR32" s="21">
        <v>0</v>
      </c>
      <c r="HS32" s="40">
        <v>0</v>
      </c>
      <c r="HT32" s="40">
        <v>0</v>
      </c>
      <c r="HU32" s="29">
        <v>2125</v>
      </c>
      <c r="HV32" s="21"/>
      <c r="HW32" s="29">
        <v>109820</v>
      </c>
      <c r="HX32" s="20">
        <v>100428.7</v>
      </c>
      <c r="HY32" s="29">
        <v>0</v>
      </c>
      <c r="HZ32" s="65" t="s">
        <v>966</v>
      </c>
      <c r="IA32" s="20" t="s">
        <v>967</v>
      </c>
      <c r="IB32" s="29">
        <v>3</v>
      </c>
      <c r="IC32" s="11">
        <v>0</v>
      </c>
      <c r="ID32" s="29">
        <v>0</v>
      </c>
      <c r="IE32" s="29">
        <v>1</v>
      </c>
    </row>
    <row r="33" spans="1:239">
      <c r="A33" s="65" t="s">
        <v>967</v>
      </c>
      <c r="B33" s="8" t="s">
        <v>968</v>
      </c>
      <c r="C33" s="9">
        <v>53</v>
      </c>
      <c r="D33" s="20">
        <v>53</v>
      </c>
      <c r="E33" s="9">
        <v>53</v>
      </c>
      <c r="F33" s="77">
        <v>60</v>
      </c>
      <c r="G33" s="9">
        <v>65</v>
      </c>
      <c r="H33" s="20">
        <v>65</v>
      </c>
      <c r="I33" s="20">
        <v>78</v>
      </c>
      <c r="J33" s="20">
        <f t="shared" si="0"/>
        <v>3</v>
      </c>
      <c r="K33" s="21">
        <v>0.125</v>
      </c>
      <c r="L33" s="21">
        <f t="shared" si="11"/>
        <v>0</v>
      </c>
      <c r="M33" s="29">
        <v>1</v>
      </c>
      <c r="N33" s="9">
        <v>65</v>
      </c>
      <c r="O33" s="77">
        <v>75</v>
      </c>
      <c r="P33" s="55">
        <v>69.06</v>
      </c>
      <c r="Q33" s="55">
        <v>71.14</v>
      </c>
      <c r="R33" s="55">
        <v>67.08</v>
      </c>
      <c r="S33" s="20">
        <v>110</v>
      </c>
      <c r="T33" s="29">
        <v>3159.7531898000002</v>
      </c>
      <c r="U33" s="29">
        <v>4073.973</v>
      </c>
      <c r="V33" s="11">
        <v>3175.220937</v>
      </c>
      <c r="W33" s="11">
        <v>2404</v>
      </c>
      <c r="X33" s="29">
        <v>2473.7009395484474</v>
      </c>
      <c r="Y33" s="29">
        <f t="shared" si="1"/>
        <v>5</v>
      </c>
      <c r="Z33" s="29">
        <v>1</v>
      </c>
      <c r="AA33" s="14">
        <v>1.81</v>
      </c>
      <c r="AB33" s="28">
        <v>73.04855666666667</v>
      </c>
      <c r="AC33" s="38">
        <v>48</v>
      </c>
      <c r="AD33" s="38">
        <v>16</v>
      </c>
      <c r="AE33" s="29">
        <v>39.5</v>
      </c>
      <c r="AF33" s="13">
        <v>50.46</v>
      </c>
      <c r="AG33" s="28">
        <v>47.44</v>
      </c>
      <c r="AH33" s="13">
        <v>47.4</v>
      </c>
      <c r="AI33" s="13">
        <v>48.433333333333337</v>
      </c>
      <c r="AJ33" s="11">
        <v>1</v>
      </c>
      <c r="AK33" s="13">
        <v>48.433333333333337</v>
      </c>
      <c r="AL33" s="13">
        <f>AVERAGE(AF33:AH33)</f>
        <v>48.433333333333337</v>
      </c>
      <c r="AM33" s="13">
        <f>AVERAGE(AF33:AH33)</f>
        <v>48.433333333333337</v>
      </c>
      <c r="AN33" s="14">
        <v>50.46</v>
      </c>
      <c r="AO33" s="9">
        <v>0</v>
      </c>
      <c r="AP33" s="57">
        <v>7.9278000000000001E-2</v>
      </c>
      <c r="AQ33" s="20">
        <v>30</v>
      </c>
      <c r="AR33" s="46">
        <v>0.132692773815</v>
      </c>
      <c r="AS33" s="28">
        <v>10.4</v>
      </c>
      <c r="AT33" s="12">
        <v>4.468</v>
      </c>
      <c r="AU33" s="12">
        <v>4.4080000000000004</v>
      </c>
      <c r="AV33" s="12">
        <v>4.4370000000000003</v>
      </c>
      <c r="AW33" s="11">
        <v>1</v>
      </c>
      <c r="AX33" s="28">
        <v>79.002510000000001</v>
      </c>
      <c r="AY33" s="28">
        <v>79.838279999999997</v>
      </c>
      <c r="AZ33" s="28">
        <v>79.427580000000006</v>
      </c>
      <c r="BA33" s="11">
        <v>1</v>
      </c>
      <c r="BB33" s="13">
        <v>21.1</v>
      </c>
      <c r="BC33" s="13">
        <v>20.6</v>
      </c>
      <c r="BD33" s="13">
        <v>20.2</v>
      </c>
      <c r="BE33" s="13"/>
      <c r="BF33" s="13"/>
      <c r="BG33" s="13"/>
      <c r="BH33" s="11">
        <v>145.5</v>
      </c>
      <c r="BI33" s="11">
        <v>145.5</v>
      </c>
      <c r="BJ33" s="14">
        <v>4.3</v>
      </c>
      <c r="BK33" s="14">
        <v>1.4</v>
      </c>
      <c r="BL33" s="11">
        <v>1</v>
      </c>
      <c r="BM33" s="14">
        <v>2.9</v>
      </c>
      <c r="BN33" s="14">
        <v>1.94</v>
      </c>
      <c r="BO33" s="17">
        <v>128.5</v>
      </c>
      <c r="BP33" s="11">
        <v>107</v>
      </c>
      <c r="BQ33" s="11">
        <v>11</v>
      </c>
      <c r="BR33" s="18">
        <v>9.7272727272727266</v>
      </c>
      <c r="BS33" s="13"/>
      <c r="BT33" s="13"/>
      <c r="BU33" s="11"/>
      <c r="BV33" s="11">
        <v>71</v>
      </c>
      <c r="BW33" s="11">
        <v>43</v>
      </c>
      <c r="BX33" s="13">
        <v>44</v>
      </c>
      <c r="BY33" s="16">
        <v>43</v>
      </c>
      <c r="BZ33" s="16">
        <f t="shared" si="18"/>
        <v>43.333333333333336</v>
      </c>
      <c r="CA33" s="11">
        <v>44</v>
      </c>
      <c r="CB33" s="29">
        <v>91.55</v>
      </c>
      <c r="CC33" s="16">
        <v>44</v>
      </c>
      <c r="CD33" s="29">
        <v>59.85</v>
      </c>
      <c r="CE33" s="29"/>
      <c r="CF33" s="29"/>
      <c r="CG33" s="29">
        <v>59.85</v>
      </c>
      <c r="CH33" s="29">
        <v>1</v>
      </c>
      <c r="CI33" s="17">
        <v>92</v>
      </c>
      <c r="CJ33" s="13">
        <v>43.4</v>
      </c>
      <c r="CK33" s="11">
        <f t="shared" si="12"/>
        <v>54.456249999999997</v>
      </c>
      <c r="CL33" s="131">
        <v>100</v>
      </c>
      <c r="CM33" s="29">
        <v>71</v>
      </c>
      <c r="CN33" s="20">
        <v>30</v>
      </c>
      <c r="CO33" s="75">
        <v>69</v>
      </c>
      <c r="CP33" s="75">
        <v>96</v>
      </c>
      <c r="CQ33" s="130">
        <v>92</v>
      </c>
      <c r="CR33" s="75">
        <v>68</v>
      </c>
      <c r="CS33" s="130">
        <v>53</v>
      </c>
      <c r="CT33" s="19">
        <v>47.2</v>
      </c>
      <c r="CU33" s="19">
        <v>68.400000000000006</v>
      </c>
      <c r="CV33" s="19">
        <v>61.6</v>
      </c>
      <c r="CW33" s="19">
        <v>38</v>
      </c>
      <c r="CX33" s="19">
        <v>59.06666666666667</v>
      </c>
      <c r="CY33" s="11">
        <v>81</v>
      </c>
      <c r="CZ33" s="11">
        <v>78</v>
      </c>
      <c r="DA33" s="20">
        <v>86</v>
      </c>
      <c r="DB33" s="11">
        <v>62</v>
      </c>
      <c r="DC33" s="11">
        <f>AVERAGE(CZ33:DB33)</f>
        <v>75.333333333333329</v>
      </c>
      <c r="DD33" s="11">
        <v>60</v>
      </c>
      <c r="DE33" s="20">
        <v>48</v>
      </c>
      <c r="DF33" s="11">
        <v>60</v>
      </c>
      <c r="DG33" s="11">
        <f>AVERAGE(DD33:DF33)</f>
        <v>56</v>
      </c>
      <c r="DH33" s="29">
        <v>45</v>
      </c>
      <c r="DI33" s="29">
        <v>48</v>
      </c>
      <c r="DJ33" s="19">
        <v>64.87</v>
      </c>
      <c r="DK33" s="19">
        <v>0</v>
      </c>
      <c r="DL33" s="21">
        <v>0</v>
      </c>
      <c r="DM33" s="29">
        <v>0</v>
      </c>
      <c r="DN33" s="21">
        <v>0.97142857313156239</v>
      </c>
      <c r="DO33" s="20">
        <v>6</v>
      </c>
      <c r="DP33" s="20">
        <v>0</v>
      </c>
      <c r="DQ33" s="20">
        <v>6</v>
      </c>
      <c r="DR33" s="20">
        <f t="shared" si="13"/>
        <v>16</v>
      </c>
      <c r="DS33" s="20">
        <v>117</v>
      </c>
      <c r="DT33" s="20">
        <v>385</v>
      </c>
      <c r="DU33" s="20">
        <v>472</v>
      </c>
      <c r="DV33" s="20">
        <v>74</v>
      </c>
      <c r="DW33" s="21">
        <v>1.5810810810810811</v>
      </c>
      <c r="DX33" s="21">
        <v>5.2027027027027026</v>
      </c>
      <c r="DY33" s="21">
        <f t="shared" si="14"/>
        <v>-3.6216216216216215</v>
      </c>
      <c r="DZ33" s="21">
        <v>6.3783783783783781</v>
      </c>
      <c r="EA33" s="20">
        <v>98</v>
      </c>
      <c r="EB33" s="20">
        <v>57</v>
      </c>
      <c r="EC33" s="20">
        <v>311</v>
      </c>
      <c r="ED33" s="20">
        <v>27</v>
      </c>
      <c r="EE33" s="21">
        <v>3.6296296296296298</v>
      </c>
      <c r="EF33" s="21">
        <v>2.1111111111111112</v>
      </c>
      <c r="EG33" s="21">
        <f t="shared" si="15"/>
        <v>1.5185185185185186</v>
      </c>
      <c r="EH33" s="21">
        <v>11.518518518518519</v>
      </c>
      <c r="EI33" s="20">
        <v>86</v>
      </c>
      <c r="EJ33" s="20">
        <v>32</v>
      </c>
      <c r="EK33" s="20">
        <v>264</v>
      </c>
      <c r="EL33" s="20">
        <v>21</v>
      </c>
      <c r="EM33" s="21">
        <v>4.0952380952380949</v>
      </c>
      <c r="EN33" s="21">
        <v>1.5238095238095237</v>
      </c>
      <c r="EO33" s="21">
        <f t="shared" si="16"/>
        <v>2.5714285714285716</v>
      </c>
      <c r="EP33" s="21">
        <v>12.571428571428571</v>
      </c>
      <c r="EQ33" s="20">
        <v>66</v>
      </c>
      <c r="ER33" s="20">
        <v>0</v>
      </c>
      <c r="ES33" s="20">
        <v>176</v>
      </c>
      <c r="ET33" s="20">
        <v>11</v>
      </c>
      <c r="EU33" s="21">
        <v>6</v>
      </c>
      <c r="EV33" s="21">
        <v>0</v>
      </c>
      <c r="EW33" s="21">
        <f t="shared" si="17"/>
        <v>6</v>
      </c>
      <c r="EX33" s="21">
        <v>16</v>
      </c>
      <c r="EY33" s="20">
        <v>13</v>
      </c>
      <c r="EZ33" s="21">
        <v>2.5649493574615367</v>
      </c>
      <c r="FA33" s="21">
        <v>4.666666666666667</v>
      </c>
      <c r="FB33" s="37">
        <v>4</v>
      </c>
      <c r="FC33" s="20">
        <v>0</v>
      </c>
      <c r="FD33" s="29">
        <v>0</v>
      </c>
      <c r="FE33" s="29">
        <v>0</v>
      </c>
      <c r="FF33" s="21">
        <v>0.77941199999999999</v>
      </c>
      <c r="FG33" s="10">
        <v>-7.78858613944379E-2</v>
      </c>
      <c r="FH33" s="10">
        <v>0.12108667608083901</v>
      </c>
      <c r="FI33" s="10">
        <v>-0.83254007631262505</v>
      </c>
      <c r="FJ33" s="10">
        <v>0.53886013171472102</v>
      </c>
      <c r="FK33" s="10">
        <v>0.37955702490882098</v>
      </c>
      <c r="FL33" s="10">
        <v>-0.77294803049288296</v>
      </c>
      <c r="FM33" s="21">
        <v>4.5156200000000002</v>
      </c>
      <c r="FN33" s="20">
        <v>159</v>
      </c>
      <c r="FO33" s="28">
        <v>17.3</v>
      </c>
      <c r="FP33" s="21">
        <v>-0.55902729871824031</v>
      </c>
      <c r="FQ33" s="20">
        <v>97</v>
      </c>
      <c r="FR33" s="20">
        <v>107</v>
      </c>
      <c r="FS33" s="20">
        <v>1.4</v>
      </c>
      <c r="FT33" s="20">
        <v>27</v>
      </c>
      <c r="FU33" s="20">
        <v>6</v>
      </c>
      <c r="FV33" s="20">
        <v>23.1</v>
      </c>
      <c r="FW33" s="20">
        <v>0.42399999999999999</v>
      </c>
      <c r="FX33" s="124">
        <v>8</v>
      </c>
      <c r="FY33" s="28">
        <v>14.5</v>
      </c>
      <c r="FZ33" s="123">
        <v>17.3</v>
      </c>
      <c r="GA33" s="129">
        <v>8</v>
      </c>
      <c r="GB33" s="9">
        <v>0</v>
      </c>
      <c r="GC33" s="13">
        <v>0</v>
      </c>
      <c r="GD33" s="15">
        <v>0.04</v>
      </c>
      <c r="GE33" s="15">
        <v>0.04</v>
      </c>
      <c r="GF33" s="15">
        <v>1.0800000000000001E-2</v>
      </c>
      <c r="GG33" s="15">
        <v>0.46</v>
      </c>
      <c r="GH33" s="9">
        <v>0</v>
      </c>
      <c r="GI33" s="9">
        <v>0</v>
      </c>
      <c r="GJ33" s="11">
        <v>0</v>
      </c>
      <c r="GK33" s="9">
        <v>1</v>
      </c>
      <c r="GL33" s="11">
        <v>0</v>
      </c>
      <c r="GM33" s="29">
        <v>7098057</v>
      </c>
      <c r="GN33" s="21">
        <v>7.8220000000000001</v>
      </c>
      <c r="GO33" s="10">
        <v>3.38</v>
      </c>
      <c r="GP33" s="28">
        <v>3.38</v>
      </c>
      <c r="GQ33" s="28">
        <v>58.3</v>
      </c>
      <c r="GR33" s="28">
        <v>58.432000000000002</v>
      </c>
      <c r="GS33" s="28">
        <v>61.9</v>
      </c>
      <c r="GT33" s="28">
        <v>24.829700469999999</v>
      </c>
      <c r="GU33" s="21">
        <v>0</v>
      </c>
      <c r="GV33" s="29">
        <v>0</v>
      </c>
      <c r="GW33" s="21">
        <v>-4.6051700000000002</v>
      </c>
      <c r="GX33" s="29">
        <v>0</v>
      </c>
      <c r="GY33" s="29">
        <v>0</v>
      </c>
      <c r="GZ33" s="29">
        <v>0</v>
      </c>
      <c r="HA33" s="21">
        <v>19.3</v>
      </c>
      <c r="HB33" s="20">
        <v>18.95</v>
      </c>
      <c r="HC33" s="29">
        <v>1</v>
      </c>
      <c r="HD33" s="29">
        <v>0</v>
      </c>
      <c r="HE33" s="21">
        <v>1</v>
      </c>
      <c r="HF33" s="29">
        <v>0</v>
      </c>
      <c r="HG33" s="20">
        <v>100</v>
      </c>
      <c r="HH33" s="20">
        <v>100</v>
      </c>
      <c r="HI33" s="21">
        <v>1</v>
      </c>
      <c r="HJ33" s="20">
        <v>30.18</v>
      </c>
      <c r="HK33" s="21">
        <v>1</v>
      </c>
      <c r="HL33" s="21">
        <v>1</v>
      </c>
      <c r="HM33" s="29">
        <v>100</v>
      </c>
      <c r="HN33" s="20">
        <v>29.73</v>
      </c>
      <c r="HO33" s="29">
        <v>100</v>
      </c>
      <c r="HP33" s="20">
        <v>100</v>
      </c>
      <c r="HQ33" s="21">
        <v>161.67840000000001</v>
      </c>
      <c r="HR33" s="21">
        <v>0</v>
      </c>
      <c r="HS33" s="40">
        <v>0</v>
      </c>
      <c r="HT33" s="40">
        <v>0</v>
      </c>
      <c r="HU33" s="29">
        <v>2420</v>
      </c>
      <c r="HV33" s="21"/>
      <c r="HW33" s="29">
        <v>48380</v>
      </c>
      <c r="HX33" s="20">
        <v>45356.82</v>
      </c>
      <c r="HY33" s="29">
        <v>0</v>
      </c>
      <c r="HZ33" s="65" t="s">
        <v>964</v>
      </c>
      <c r="IA33" s="20" t="s">
        <v>969</v>
      </c>
      <c r="IB33" s="29">
        <v>6</v>
      </c>
      <c r="IC33" s="11">
        <v>0</v>
      </c>
      <c r="ID33" s="29">
        <v>1</v>
      </c>
      <c r="IE33" s="29">
        <v>1</v>
      </c>
    </row>
    <row r="34" spans="1:239">
      <c r="A34" s="65" t="s">
        <v>970</v>
      </c>
      <c r="B34" s="8" t="s">
        <v>971</v>
      </c>
      <c r="C34" s="9">
        <v>36</v>
      </c>
      <c r="D34" s="20">
        <v>43</v>
      </c>
      <c r="E34" s="9">
        <v>36</v>
      </c>
      <c r="F34" s="77">
        <v>48</v>
      </c>
      <c r="G34" s="9">
        <v>50</v>
      </c>
      <c r="H34" s="20">
        <v>57</v>
      </c>
      <c r="I34" s="20">
        <v>83</v>
      </c>
      <c r="J34" s="20">
        <f t="shared" si="0"/>
        <v>3</v>
      </c>
      <c r="K34" s="21">
        <v>0.31052631578947371</v>
      </c>
      <c r="L34" s="21">
        <f t="shared" si="11"/>
        <v>0.12280701754385964</v>
      </c>
      <c r="M34" s="29">
        <v>1</v>
      </c>
      <c r="N34" s="9">
        <v>50</v>
      </c>
      <c r="O34" s="77">
        <v>72</v>
      </c>
      <c r="P34" s="55">
        <v>66.900000000000006</v>
      </c>
      <c r="Q34" s="55">
        <v>68.400000000000006</v>
      </c>
      <c r="R34" s="55">
        <v>65.48</v>
      </c>
      <c r="S34" s="20">
        <v>150</v>
      </c>
      <c r="T34" s="29">
        <v>3773.9829458999998</v>
      </c>
      <c r="U34" s="29">
        <v>3499.6610000000001</v>
      </c>
      <c r="V34" s="11">
        <v>3746.9874490000002</v>
      </c>
      <c r="W34" s="11">
        <v>3074</v>
      </c>
      <c r="X34" s="29">
        <v>3902.8330553395494</v>
      </c>
      <c r="Y34" s="29">
        <f t="shared" si="1"/>
        <v>5</v>
      </c>
      <c r="Z34" s="29">
        <v>1</v>
      </c>
      <c r="AA34" s="14">
        <v>1.89</v>
      </c>
      <c r="AB34" s="28">
        <v>65.807969999999997</v>
      </c>
      <c r="AC34" s="38">
        <v>66</v>
      </c>
      <c r="AD34" s="38">
        <v>52.3</v>
      </c>
      <c r="AF34" s="13">
        <v>43</v>
      </c>
      <c r="AG34" s="28">
        <v>43.73</v>
      </c>
      <c r="AH34" s="13">
        <v>43.7</v>
      </c>
      <c r="AI34" s="13">
        <v>43.476666666666667</v>
      </c>
      <c r="AJ34" s="11">
        <v>1</v>
      </c>
      <c r="AK34" s="13">
        <v>43.476666666666667</v>
      </c>
      <c r="AL34" s="13">
        <f>AVERAGE(AF34:AH34)</f>
        <v>43.476666666666667</v>
      </c>
      <c r="AM34" s="13">
        <f>AVERAGE(AF34:AH34)</f>
        <v>43.476666666666667</v>
      </c>
      <c r="AN34" s="14">
        <v>43</v>
      </c>
      <c r="AO34" s="9">
        <v>1</v>
      </c>
      <c r="AP34" s="57">
        <v>4.5360999999999999E-2</v>
      </c>
      <c r="AQ34" s="20">
        <v>36</v>
      </c>
      <c r="AR34" s="46">
        <v>0.16584158935799997</v>
      </c>
      <c r="AS34" s="28">
        <v>45</v>
      </c>
      <c r="AT34" s="12">
        <v>5.859</v>
      </c>
      <c r="AU34" s="12">
        <v>5.9429999999999996</v>
      </c>
      <c r="AV34" s="12">
        <v>5.9009999999999998</v>
      </c>
      <c r="AW34" s="11">
        <v>1</v>
      </c>
      <c r="AX34" s="28">
        <v>85.083889999999997</v>
      </c>
      <c r="AY34" s="28">
        <v>90.196939999999998</v>
      </c>
      <c r="AZ34" s="28">
        <v>87.637150000000005</v>
      </c>
      <c r="BA34" s="11">
        <v>1</v>
      </c>
      <c r="BB34" s="13">
        <v>15.2</v>
      </c>
      <c r="BC34" s="13">
        <v>12.6</v>
      </c>
      <c r="BD34" s="13">
        <v>10.1</v>
      </c>
      <c r="BE34" s="13"/>
      <c r="BF34" s="13"/>
      <c r="BG34" s="13"/>
      <c r="BH34" s="11">
        <v>123</v>
      </c>
      <c r="BI34" s="11">
        <v>123</v>
      </c>
      <c r="BJ34" s="14">
        <v>4.3</v>
      </c>
      <c r="BK34" s="14">
        <v>1.45</v>
      </c>
      <c r="BL34" s="11">
        <v>1</v>
      </c>
      <c r="BM34" s="14">
        <v>2.85</v>
      </c>
      <c r="BN34" s="14">
        <v>1.62</v>
      </c>
      <c r="BO34" s="17">
        <v>153</v>
      </c>
      <c r="BP34" s="11">
        <v>149</v>
      </c>
      <c r="BQ34" s="11">
        <v>55</v>
      </c>
      <c r="BR34" s="18">
        <v>2.709090909090909</v>
      </c>
      <c r="BS34" s="13"/>
      <c r="BT34" s="13"/>
      <c r="BU34" s="11">
        <v>80</v>
      </c>
      <c r="BV34" s="11">
        <v>61</v>
      </c>
      <c r="BW34" s="11">
        <v>47</v>
      </c>
      <c r="BX34" s="13"/>
      <c r="BY34" s="16">
        <v>47</v>
      </c>
      <c r="BZ34" s="16">
        <f t="shared" si="18"/>
        <v>47</v>
      </c>
      <c r="CA34" s="11">
        <v>26</v>
      </c>
      <c r="CB34" s="29">
        <v>64.099999999999994</v>
      </c>
      <c r="CC34" s="16">
        <v>26</v>
      </c>
      <c r="CD34" s="29">
        <v>38.700000000000003</v>
      </c>
      <c r="CE34" s="29"/>
      <c r="CF34" s="29"/>
      <c r="CG34" s="29">
        <v>38.700000000000003</v>
      </c>
      <c r="CH34" s="29">
        <v>1</v>
      </c>
      <c r="CI34" s="17">
        <v>62.5</v>
      </c>
      <c r="CJ34" s="13"/>
      <c r="CK34" s="11">
        <f t="shared" si="12"/>
        <v>36.714285714285715</v>
      </c>
      <c r="CL34" s="29">
        <v>63.222222222222221</v>
      </c>
      <c r="CM34" s="29">
        <v>66.333333333333329</v>
      </c>
      <c r="CN34" s="20">
        <v>78</v>
      </c>
      <c r="CO34" s="75">
        <v>68</v>
      </c>
      <c r="CP34" s="75">
        <v>60</v>
      </c>
      <c r="CQ34" s="75">
        <v>88</v>
      </c>
      <c r="CR34" s="75">
        <v>74</v>
      </c>
      <c r="CS34" s="130">
        <v>69</v>
      </c>
      <c r="CT34" s="19">
        <v>93.8</v>
      </c>
      <c r="CU34" s="19">
        <v>68.8</v>
      </c>
      <c r="CV34" s="19">
        <v>60</v>
      </c>
      <c r="CW34" s="19">
        <v>12</v>
      </c>
      <c r="CX34" s="19">
        <v>74.2</v>
      </c>
      <c r="CY34" s="11">
        <v>71</v>
      </c>
      <c r="CZ34" s="11"/>
      <c r="DA34" s="20">
        <v>69</v>
      </c>
      <c r="DB34" s="11">
        <v>58</v>
      </c>
      <c r="DC34" s="11">
        <f>AVERAGE(CZ34:DB34)</f>
        <v>63.5</v>
      </c>
      <c r="DD34" s="11"/>
      <c r="DE34" s="20">
        <v>56</v>
      </c>
      <c r="DF34" s="11">
        <v>56</v>
      </c>
      <c r="DG34" s="11">
        <f>AVERAGE(DD34:DF34)</f>
        <v>56</v>
      </c>
      <c r="DH34" s="29">
        <v>13</v>
      </c>
      <c r="DI34" s="29">
        <v>48</v>
      </c>
      <c r="DJ34" s="19">
        <v>69.599999999999994</v>
      </c>
      <c r="DK34" s="19">
        <v>0.83</v>
      </c>
      <c r="DL34" s="21">
        <v>0.69230769999999997</v>
      </c>
      <c r="DM34" s="29">
        <v>0</v>
      </c>
      <c r="DN34" s="21">
        <v>3.0142857347215943</v>
      </c>
      <c r="DO34" s="20">
        <v>9</v>
      </c>
      <c r="DP34" s="20">
        <v>0</v>
      </c>
      <c r="DQ34" s="20">
        <v>9</v>
      </c>
      <c r="DR34" s="20">
        <f t="shared" si="13"/>
        <v>19</v>
      </c>
      <c r="DS34" s="20">
        <v>231</v>
      </c>
      <c r="DT34" s="20">
        <v>229</v>
      </c>
      <c r="DU34" s="20">
        <v>912</v>
      </c>
      <c r="DV34" s="20">
        <v>91</v>
      </c>
      <c r="DW34" s="21">
        <v>2.5384615384615383</v>
      </c>
      <c r="DX34" s="21">
        <v>2.5164835164835164</v>
      </c>
      <c r="DY34" s="21">
        <f t="shared" si="14"/>
        <v>2.197802197802198E-2</v>
      </c>
      <c r="DZ34" s="21">
        <v>10.021978021978022</v>
      </c>
      <c r="EA34" s="20">
        <v>135</v>
      </c>
      <c r="EB34" s="20">
        <v>61</v>
      </c>
      <c r="EC34" s="20">
        <v>384</v>
      </c>
      <c r="ED34" s="20">
        <v>31</v>
      </c>
      <c r="EE34" s="21">
        <v>4.354838709677419</v>
      </c>
      <c r="EF34" s="21">
        <v>1.967741935483871</v>
      </c>
      <c r="EG34" s="21">
        <f t="shared" si="15"/>
        <v>2.3870967741935485</v>
      </c>
      <c r="EH34" s="21">
        <v>12.387096774193548</v>
      </c>
      <c r="EI34" s="20">
        <v>112</v>
      </c>
      <c r="EJ34" s="20">
        <v>43</v>
      </c>
      <c r="EK34" s="20">
        <v>279</v>
      </c>
      <c r="EL34" s="20">
        <v>21</v>
      </c>
      <c r="EM34" s="21">
        <v>5.333333333333333</v>
      </c>
      <c r="EN34" s="21">
        <v>2.0476190476190474</v>
      </c>
      <c r="EO34" s="21">
        <f t="shared" si="16"/>
        <v>3.2857142857142856</v>
      </c>
      <c r="EP34" s="21">
        <v>13.285714285714286</v>
      </c>
      <c r="EQ34" s="20">
        <v>95</v>
      </c>
      <c r="ER34" s="20">
        <v>0</v>
      </c>
      <c r="ES34" s="20">
        <v>205</v>
      </c>
      <c r="ET34" s="20">
        <v>11</v>
      </c>
      <c r="EU34" s="21">
        <v>8.6363636363636367</v>
      </c>
      <c r="EV34" s="21">
        <v>0</v>
      </c>
      <c r="EW34" s="21">
        <f t="shared" si="17"/>
        <v>8.6363636363636367</v>
      </c>
      <c r="EX34" s="21">
        <v>18.636363636363637</v>
      </c>
      <c r="EY34" s="20">
        <v>14</v>
      </c>
      <c r="EZ34" s="21">
        <v>2.6390573296152584</v>
      </c>
      <c r="FA34" s="21">
        <v>6.833333333333333</v>
      </c>
      <c r="FB34" s="37">
        <v>4</v>
      </c>
      <c r="FC34" s="20">
        <v>0</v>
      </c>
      <c r="FD34" s="29">
        <v>0</v>
      </c>
      <c r="FE34" s="29">
        <v>0</v>
      </c>
      <c r="FF34" s="21">
        <v>0.735294</v>
      </c>
      <c r="FG34" s="10">
        <v>0.26760409879139102</v>
      </c>
      <c r="FH34" s="10">
        <v>-0.46717259800751199</v>
      </c>
      <c r="FI34" s="10">
        <v>-0.56196095952597602</v>
      </c>
      <c r="FJ34" s="10">
        <v>0.37656617304692702</v>
      </c>
      <c r="FK34" s="10">
        <v>-0.72110340972729503</v>
      </c>
      <c r="FL34" s="10">
        <v>-0.81920081880192597</v>
      </c>
      <c r="FM34" s="21">
        <v>5.4166600000000003</v>
      </c>
      <c r="FN34" s="20">
        <v>247</v>
      </c>
      <c r="FO34" s="28">
        <v>9.8000000000000007</v>
      </c>
      <c r="FP34" s="21">
        <v>-0.33698486657690752</v>
      </c>
      <c r="FQ34" s="20">
        <v>99</v>
      </c>
      <c r="FR34" s="20">
        <v>107</v>
      </c>
      <c r="FS34" s="20">
        <v>1.7</v>
      </c>
      <c r="FT34" s="20">
        <v>25</v>
      </c>
      <c r="FU34" s="20">
        <v>43</v>
      </c>
      <c r="FV34" s="20">
        <v>18.399999999999999</v>
      </c>
      <c r="FX34" s="124">
        <v>5</v>
      </c>
      <c r="FY34" s="28">
        <v>17.399999999999999</v>
      </c>
      <c r="FZ34" s="123">
        <v>16</v>
      </c>
      <c r="GA34" s="129">
        <v>5</v>
      </c>
      <c r="GB34" s="9">
        <v>0</v>
      </c>
      <c r="GC34" s="13">
        <v>0</v>
      </c>
      <c r="GD34" s="15">
        <v>0.53</v>
      </c>
      <c r="GE34" s="15">
        <v>0.53</v>
      </c>
      <c r="GF34" s="15">
        <v>0.32540000000000002</v>
      </c>
      <c r="GG34" s="15">
        <v>0.66</v>
      </c>
      <c r="GH34" s="9">
        <v>0</v>
      </c>
      <c r="GI34" s="9">
        <v>0</v>
      </c>
      <c r="GJ34" s="11">
        <v>0</v>
      </c>
      <c r="GK34" s="9">
        <v>1</v>
      </c>
      <c r="GL34" s="11">
        <v>0</v>
      </c>
      <c r="GM34" s="29">
        <v>10317377</v>
      </c>
      <c r="GN34" s="21">
        <v>11.477</v>
      </c>
      <c r="GO34" s="10">
        <v>3.71</v>
      </c>
      <c r="GP34" s="28">
        <v>3.7120000000000002</v>
      </c>
      <c r="GQ34" s="28">
        <v>55.1</v>
      </c>
      <c r="GR34" s="28">
        <v>55.091000000000001</v>
      </c>
      <c r="GS34" s="28">
        <v>58.9</v>
      </c>
      <c r="GT34" s="28">
        <v>33.25540161</v>
      </c>
      <c r="GU34" s="21">
        <v>0.13725000000000001</v>
      </c>
      <c r="GV34" s="29">
        <v>0</v>
      </c>
      <c r="GW34" s="21">
        <v>4.9069609999999999</v>
      </c>
      <c r="GX34" s="29">
        <v>45</v>
      </c>
      <c r="GY34" s="29">
        <v>1</v>
      </c>
      <c r="GZ34" s="29">
        <v>0</v>
      </c>
      <c r="HA34" s="21">
        <v>-0.14000000000000001</v>
      </c>
      <c r="HB34" s="20">
        <v>-1.46</v>
      </c>
      <c r="HC34" s="29">
        <v>1</v>
      </c>
      <c r="HD34" s="29">
        <v>1</v>
      </c>
      <c r="HE34" s="21">
        <v>1</v>
      </c>
      <c r="HF34" s="29">
        <v>46.94</v>
      </c>
      <c r="HG34" s="20">
        <v>100</v>
      </c>
      <c r="HH34" s="20">
        <v>51</v>
      </c>
      <c r="HI34" s="21">
        <v>0.36841089999999999</v>
      </c>
      <c r="HJ34" s="20">
        <v>188.69</v>
      </c>
      <c r="HK34" s="21">
        <v>0.60088600000000003</v>
      </c>
      <c r="HL34" s="21">
        <v>0.51</v>
      </c>
      <c r="HM34" s="29">
        <v>38</v>
      </c>
      <c r="HN34" s="20">
        <v>185.35</v>
      </c>
      <c r="HO34" s="29">
        <v>60</v>
      </c>
      <c r="HP34" s="20">
        <v>51</v>
      </c>
      <c r="HQ34" s="21">
        <v>67.617509999999996</v>
      </c>
      <c r="HR34" s="21">
        <v>26.197620000000001</v>
      </c>
      <c r="HS34" s="40">
        <v>0</v>
      </c>
      <c r="HT34" s="40">
        <v>0</v>
      </c>
      <c r="HU34" s="29">
        <v>4580</v>
      </c>
      <c r="HV34" s="21"/>
      <c r="HW34" s="29">
        <v>276840</v>
      </c>
      <c r="HX34" s="20">
        <v>248705.8</v>
      </c>
      <c r="HY34" s="29">
        <v>1</v>
      </c>
      <c r="HZ34" s="65" t="s">
        <v>701</v>
      </c>
      <c r="IA34" s="20" t="s">
        <v>972</v>
      </c>
      <c r="IB34" s="29">
        <v>6</v>
      </c>
      <c r="IC34" s="11">
        <v>0</v>
      </c>
      <c r="ID34" s="29">
        <v>1</v>
      </c>
      <c r="IE34" s="29">
        <v>1</v>
      </c>
    </row>
    <row r="35" spans="1:239">
      <c r="A35" s="65" t="s">
        <v>973</v>
      </c>
      <c r="B35" s="8" t="s">
        <v>974</v>
      </c>
      <c r="C35" s="9">
        <v>73</v>
      </c>
      <c r="D35" s="20">
        <v>76</v>
      </c>
      <c r="E35" s="9">
        <v>73</v>
      </c>
      <c r="F35" s="77">
        <v>92</v>
      </c>
      <c r="G35" s="9">
        <v>101</v>
      </c>
      <c r="H35" s="20">
        <v>104</v>
      </c>
      <c r="I35" s="20">
        <v>85</v>
      </c>
      <c r="J35" s="20">
        <f t="shared" si="0"/>
        <v>3</v>
      </c>
      <c r="K35" s="21">
        <v>0.14137931034482759</v>
      </c>
      <c r="L35" s="21">
        <f t="shared" si="11"/>
        <v>2.8846153846153848E-2</v>
      </c>
      <c r="M35" s="29">
        <v>1</v>
      </c>
      <c r="N35" s="9">
        <v>101</v>
      </c>
      <c r="O35" s="77">
        <v>131</v>
      </c>
      <c r="P35" s="55">
        <v>62.8</v>
      </c>
      <c r="Q35" s="55">
        <v>64.28</v>
      </c>
      <c r="R35" s="55">
        <v>61.4</v>
      </c>
      <c r="S35" s="20">
        <v>170</v>
      </c>
      <c r="T35" s="29">
        <v>3244.2048177000001</v>
      </c>
      <c r="U35" s="29">
        <v>2921.7080000000001</v>
      </c>
      <c r="V35" s="11">
        <v>3502.3478909999999</v>
      </c>
      <c r="W35" s="11">
        <v>1988</v>
      </c>
      <c r="X35" s="29">
        <v>2522.2943925709224</v>
      </c>
      <c r="Y35" s="29">
        <f t="shared" si="1"/>
        <v>5</v>
      </c>
      <c r="Z35" s="29">
        <v>1</v>
      </c>
      <c r="AA35" s="14">
        <v>2.36</v>
      </c>
      <c r="AB35" s="28">
        <v>55.539016666666669</v>
      </c>
      <c r="AC35" s="38">
        <v>52</v>
      </c>
      <c r="AD35" s="38">
        <v>52.7</v>
      </c>
      <c r="AE35" s="38"/>
      <c r="AF35" s="13">
        <v>32</v>
      </c>
      <c r="AG35" s="28">
        <v>34.409999999999997</v>
      </c>
      <c r="AH35" s="13">
        <v>28.9</v>
      </c>
      <c r="AI35" s="13">
        <v>31.77</v>
      </c>
      <c r="AJ35" s="11">
        <v>1</v>
      </c>
      <c r="AK35" s="13">
        <v>31.77</v>
      </c>
      <c r="AL35" s="13">
        <f>AVERAGE(AF35:AH35)</f>
        <v>31.77</v>
      </c>
      <c r="AM35" s="13">
        <f>AVERAGE(AF35:AH35)</f>
        <v>31.77</v>
      </c>
      <c r="AN35" s="14">
        <v>32</v>
      </c>
      <c r="AO35" s="9">
        <v>1</v>
      </c>
      <c r="AP35" s="57">
        <v>2.9919000000000001E-2</v>
      </c>
      <c r="AQ35" s="20">
        <v>57</v>
      </c>
      <c r="AR35" s="46">
        <v>0.28044502717199998</v>
      </c>
      <c r="AS35" s="28">
        <v>10.4</v>
      </c>
      <c r="AT35" s="12">
        <v>3.1469999999999998</v>
      </c>
      <c r="AU35" s="12">
        <v>5.3579999999999997</v>
      </c>
      <c r="AV35" s="12">
        <v>4.2640000000000002</v>
      </c>
      <c r="AW35" s="11">
        <v>1</v>
      </c>
      <c r="AX35" s="28">
        <v>33.602170000000001</v>
      </c>
      <c r="AY35" s="28">
        <v>60.359580000000001</v>
      </c>
      <c r="AZ35" s="28">
        <v>47.103360000000002</v>
      </c>
      <c r="BA35" s="11">
        <v>1</v>
      </c>
      <c r="BB35" s="13">
        <v>66.3</v>
      </c>
      <c r="BC35" s="13">
        <v>52.9</v>
      </c>
      <c r="BD35" s="13">
        <v>39.700000000000003</v>
      </c>
      <c r="BE35" s="13">
        <v>5</v>
      </c>
      <c r="BF35" s="13">
        <v>85.3</v>
      </c>
      <c r="BG35" s="13">
        <v>4.2649999999999997</v>
      </c>
      <c r="BH35" s="11">
        <v>109</v>
      </c>
      <c r="BI35" s="11">
        <v>109</v>
      </c>
      <c r="BJ35" s="14">
        <v>4.3</v>
      </c>
      <c r="BK35" s="14">
        <v>1.8</v>
      </c>
      <c r="BL35" s="11">
        <v>1</v>
      </c>
      <c r="BM35" s="14">
        <v>2.5</v>
      </c>
      <c r="BN35" s="14">
        <v>2.0266666666666668</v>
      </c>
      <c r="BO35" s="17">
        <v>76</v>
      </c>
      <c r="BP35" s="11"/>
      <c r="BQ35" s="11"/>
      <c r="BR35" s="18"/>
      <c r="BS35" s="13">
        <v>99.5</v>
      </c>
      <c r="BT35" s="13"/>
      <c r="BU35" s="11">
        <v>99</v>
      </c>
      <c r="BV35" s="11"/>
      <c r="BW35" s="11"/>
      <c r="BX35" s="13">
        <v>28.75</v>
      </c>
      <c r="BY35" s="13"/>
      <c r="BZ35" s="16">
        <f t="shared" si="18"/>
        <v>28.75</v>
      </c>
      <c r="CA35" s="11">
        <v>24</v>
      </c>
      <c r="CB35" s="29">
        <v>39.524999999999999</v>
      </c>
      <c r="CC35" s="13"/>
      <c r="CD35" s="29">
        <v>31.762499999999999</v>
      </c>
      <c r="CE35" s="29"/>
      <c r="CF35" s="29"/>
      <c r="CG35" s="29">
        <v>31.762499999999999</v>
      </c>
      <c r="CH35" s="29">
        <v>1</v>
      </c>
      <c r="CI35" s="17">
        <v>39</v>
      </c>
      <c r="CJ35" s="13">
        <v>50</v>
      </c>
      <c r="CK35" s="11">
        <f t="shared" si="12"/>
        <v>31.00714285714286</v>
      </c>
      <c r="CL35" s="131">
        <v>82</v>
      </c>
      <c r="CM35" s="29">
        <v>79.333333333333329</v>
      </c>
      <c r="CN35" s="20">
        <v>93</v>
      </c>
      <c r="CO35" s="75">
        <v>87</v>
      </c>
      <c r="CP35" s="75">
        <v>86</v>
      </c>
      <c r="CQ35" s="130">
        <v>92</v>
      </c>
      <c r="CR35" s="75">
        <v>61</v>
      </c>
      <c r="CS35" s="130">
        <v>92</v>
      </c>
      <c r="CT35" s="19">
        <v>87</v>
      </c>
      <c r="CU35" s="19">
        <v>88.2</v>
      </c>
      <c r="CV35" s="19">
        <v>88.4</v>
      </c>
      <c r="CW35" s="19">
        <v>68</v>
      </c>
      <c r="CX35" s="19">
        <v>87.866666666666674</v>
      </c>
      <c r="CY35" s="11">
        <v>87</v>
      </c>
      <c r="CZ35" s="11">
        <v>94</v>
      </c>
      <c r="DA35" s="20">
        <v>94</v>
      </c>
      <c r="DB35" s="11">
        <v>86</v>
      </c>
      <c r="DC35" s="11">
        <f>AVERAGE(CZ35:DB35)</f>
        <v>91.333333333333329</v>
      </c>
      <c r="DD35" s="11">
        <v>87</v>
      </c>
      <c r="DE35" s="20">
        <v>54</v>
      </c>
      <c r="DF35" s="11">
        <v>54</v>
      </c>
      <c r="DG35" s="11">
        <f>AVERAGE(DD35:DF35)</f>
        <v>65</v>
      </c>
      <c r="DH35" s="29">
        <v>72</v>
      </c>
      <c r="DI35" s="29">
        <v>30</v>
      </c>
      <c r="DJ35" s="19">
        <v>78.819999999999993</v>
      </c>
      <c r="DK35" s="19">
        <v>1</v>
      </c>
      <c r="DL35" s="21">
        <v>0</v>
      </c>
      <c r="DM35" s="29">
        <v>0</v>
      </c>
      <c r="DN35" s="21">
        <v>5</v>
      </c>
      <c r="DO35" s="20">
        <v>1</v>
      </c>
      <c r="DP35" s="20">
        <v>4</v>
      </c>
      <c r="DQ35" s="20">
        <v>-3</v>
      </c>
      <c r="DR35" s="20">
        <f t="shared" si="13"/>
        <v>7</v>
      </c>
      <c r="DS35" s="20">
        <v>132</v>
      </c>
      <c r="DT35" s="20">
        <v>361</v>
      </c>
      <c r="DU35" s="20">
        <v>431</v>
      </c>
      <c r="DV35" s="20">
        <v>66</v>
      </c>
      <c r="DW35" s="21">
        <v>2</v>
      </c>
      <c r="DX35" s="21">
        <v>5.4696969696969697</v>
      </c>
      <c r="DY35" s="21">
        <f t="shared" si="14"/>
        <v>-3.4696969696969697</v>
      </c>
      <c r="DZ35" s="21">
        <v>6.5303030303030303</v>
      </c>
      <c r="EA35" s="20">
        <v>1</v>
      </c>
      <c r="EB35" s="20">
        <v>191</v>
      </c>
      <c r="EC35" s="20">
        <v>120</v>
      </c>
      <c r="ED35" s="20">
        <v>31</v>
      </c>
      <c r="EE35" s="21">
        <v>3.2258064516129031E-2</v>
      </c>
      <c r="EF35" s="21">
        <v>6.161290322580645</v>
      </c>
      <c r="EG35" s="21">
        <f t="shared" si="15"/>
        <v>-6.129032258064516</v>
      </c>
      <c r="EH35" s="21">
        <v>3.870967741935484</v>
      </c>
      <c r="EI35" s="20">
        <v>1</v>
      </c>
      <c r="EJ35" s="20">
        <v>121</v>
      </c>
      <c r="EK35" s="20">
        <v>90</v>
      </c>
      <c r="EL35" s="20">
        <v>21</v>
      </c>
      <c r="EM35" s="21">
        <v>4.7619047619047616E-2</v>
      </c>
      <c r="EN35" s="21">
        <v>5.7619047619047619</v>
      </c>
      <c r="EO35" s="21">
        <f t="shared" si="16"/>
        <v>-5.7142857142857144</v>
      </c>
      <c r="EP35" s="21">
        <v>4.2857142857142856</v>
      </c>
      <c r="EQ35" s="20">
        <v>1</v>
      </c>
      <c r="ER35" s="20">
        <v>55</v>
      </c>
      <c r="ES35" s="20">
        <v>56</v>
      </c>
      <c r="ET35" s="20">
        <v>11</v>
      </c>
      <c r="EU35" s="21">
        <v>9.0909090909090912E-2</v>
      </c>
      <c r="EV35" s="21">
        <v>5</v>
      </c>
      <c r="EW35" s="21">
        <f t="shared" si="17"/>
        <v>-4.9090909090909092</v>
      </c>
      <c r="EX35" s="21">
        <v>5.0909090909090908</v>
      </c>
      <c r="EY35" s="20">
        <v>0</v>
      </c>
      <c r="EZ35" s="21">
        <v>-0.69314718055994529</v>
      </c>
      <c r="FA35" s="21">
        <v>9.7222222222222214</v>
      </c>
      <c r="FB35" s="37">
        <v>9</v>
      </c>
      <c r="FC35" s="20">
        <v>0</v>
      </c>
      <c r="FD35" s="29">
        <v>0</v>
      </c>
      <c r="FE35" s="29">
        <v>1</v>
      </c>
      <c r="FF35" s="21">
        <v>0.28431400000000001</v>
      </c>
      <c r="FG35" s="10">
        <v>-0.67439273995563598</v>
      </c>
      <c r="FH35" s="10">
        <v>-6.6539632198739304E-2</v>
      </c>
      <c r="FI35" s="10">
        <v>-0.13795229442172</v>
      </c>
      <c r="FJ35" s="10">
        <v>0.11787819215763901</v>
      </c>
      <c r="FK35" s="10">
        <v>0.127902860792105</v>
      </c>
      <c r="FL35" s="10">
        <v>-0.26746062220309702</v>
      </c>
      <c r="FM35" s="21">
        <v>4.3489500000000003</v>
      </c>
      <c r="FN35" s="20">
        <v>176</v>
      </c>
      <c r="FO35" s="28">
        <v>29.6</v>
      </c>
      <c r="FP35" s="21">
        <v>0.19568714706335064</v>
      </c>
      <c r="FQ35" s="20">
        <v>97</v>
      </c>
      <c r="FR35" s="20">
        <v>104</v>
      </c>
      <c r="FS35" s="20">
        <v>3.5</v>
      </c>
      <c r="FU35" s="20">
        <v>12</v>
      </c>
      <c r="FV35" s="20">
        <v>24.9</v>
      </c>
      <c r="FX35" s="124">
        <v>4</v>
      </c>
      <c r="FY35" s="28">
        <v>2</v>
      </c>
      <c r="FZ35" s="123">
        <v>2.4</v>
      </c>
      <c r="GA35" s="129">
        <v>4</v>
      </c>
      <c r="GB35" s="9">
        <v>1</v>
      </c>
      <c r="GC35" s="13">
        <v>81.8</v>
      </c>
      <c r="GD35" s="15">
        <v>0.04</v>
      </c>
      <c r="GE35" s="15">
        <v>0.04</v>
      </c>
      <c r="GF35" s="15">
        <v>2.3099999999999999E-2</v>
      </c>
      <c r="GG35" s="15">
        <v>0.25</v>
      </c>
      <c r="GH35" s="9">
        <v>0</v>
      </c>
      <c r="GI35" s="9">
        <v>0</v>
      </c>
      <c r="GJ35" s="11">
        <v>0</v>
      </c>
      <c r="GK35" s="11">
        <v>0</v>
      </c>
      <c r="GL35" s="9">
        <v>1</v>
      </c>
      <c r="GM35" s="29">
        <v>56105922</v>
      </c>
      <c r="GN35" s="21">
        <v>57.8</v>
      </c>
      <c r="GO35" s="10">
        <v>3.97</v>
      </c>
      <c r="GP35" s="28">
        <v>3.97</v>
      </c>
      <c r="GQ35" s="28">
        <v>43.9</v>
      </c>
      <c r="GR35" s="28">
        <v>43.573999999999998</v>
      </c>
      <c r="GS35" s="28">
        <v>44.6</v>
      </c>
      <c r="GT35" s="28">
        <v>40.284900669999999</v>
      </c>
      <c r="GU35" s="21">
        <v>0</v>
      </c>
      <c r="GV35" s="29">
        <v>0</v>
      </c>
      <c r="GW35" s="21">
        <v>4.3749950000000002</v>
      </c>
      <c r="GX35" s="29">
        <v>39</v>
      </c>
      <c r="GY35" s="29">
        <v>1</v>
      </c>
      <c r="GZ35" s="29">
        <v>0</v>
      </c>
      <c r="HA35" s="21">
        <v>30.03</v>
      </c>
      <c r="HB35" s="20">
        <v>26.41</v>
      </c>
      <c r="HC35" s="29">
        <v>1</v>
      </c>
      <c r="HD35" s="29">
        <v>0</v>
      </c>
      <c r="HE35" s="21">
        <v>0.1658</v>
      </c>
      <c r="HF35" s="29">
        <v>12.487500000000001</v>
      </c>
      <c r="HG35" s="20">
        <v>0</v>
      </c>
      <c r="HH35" s="20">
        <v>100</v>
      </c>
      <c r="HI35" s="21">
        <v>0.23916309999999999</v>
      </c>
      <c r="HJ35" s="20">
        <v>331.36</v>
      </c>
      <c r="HK35" s="21">
        <v>0.48347089999999998</v>
      </c>
      <c r="HL35" s="21">
        <v>0.52</v>
      </c>
      <c r="HM35" s="29">
        <v>39</v>
      </c>
      <c r="HN35" s="20">
        <v>224.2</v>
      </c>
      <c r="HO35" s="29">
        <v>99</v>
      </c>
      <c r="HP35" s="20">
        <v>99</v>
      </c>
      <c r="HQ35" s="21">
        <v>117.37739999999999</v>
      </c>
      <c r="HR35" s="21">
        <v>39.419539999999998</v>
      </c>
      <c r="HS35" s="40">
        <v>0</v>
      </c>
      <c r="HT35" s="40">
        <v>0</v>
      </c>
      <c r="HU35" s="29">
        <v>3250</v>
      </c>
      <c r="HV35" s="21">
        <v>1.111421</v>
      </c>
      <c r="HW35" s="29">
        <v>995450</v>
      </c>
      <c r="HX35" s="20">
        <v>1000480</v>
      </c>
      <c r="HY35" s="29">
        <v>0</v>
      </c>
      <c r="HZ35" s="65" t="s">
        <v>705</v>
      </c>
      <c r="IA35" s="20" t="s">
        <v>975</v>
      </c>
      <c r="IB35" s="29">
        <v>6</v>
      </c>
      <c r="IC35" s="11">
        <v>0</v>
      </c>
      <c r="ID35" s="29">
        <v>1</v>
      </c>
      <c r="IE35" s="29">
        <v>1</v>
      </c>
    </row>
    <row r="36" spans="1:239">
      <c r="A36" s="65" t="s">
        <v>976</v>
      </c>
      <c r="B36" s="8" t="s">
        <v>977</v>
      </c>
      <c r="C36" s="9">
        <v>41</v>
      </c>
      <c r="D36" s="20">
        <v>46</v>
      </c>
      <c r="E36" s="9">
        <v>41</v>
      </c>
      <c r="F36" s="77">
        <v>56</v>
      </c>
      <c r="G36" s="9">
        <v>52</v>
      </c>
      <c r="H36" s="20">
        <v>60</v>
      </c>
      <c r="I36" s="20">
        <v>87</v>
      </c>
      <c r="J36" s="20">
        <f t="shared" si="0"/>
        <v>3</v>
      </c>
      <c r="K36" s="21">
        <v>0.31155778894472363</v>
      </c>
      <c r="L36" s="21">
        <f t="shared" si="11"/>
        <v>0.13333333333333333</v>
      </c>
      <c r="M36" s="29">
        <v>1</v>
      </c>
      <c r="N36" s="9">
        <v>52</v>
      </c>
      <c r="O36" s="77">
        <v>75</v>
      </c>
      <c r="P36" s="55">
        <v>65.62</v>
      </c>
      <c r="Q36" s="55">
        <v>69.86</v>
      </c>
      <c r="R36" s="55">
        <v>61.58</v>
      </c>
      <c r="S36" s="20">
        <v>300</v>
      </c>
      <c r="T36" s="29">
        <v>3524.5490989</v>
      </c>
      <c r="U36" s="29">
        <v>3632.9569999999999</v>
      </c>
      <c r="V36" s="11">
        <v>3732.3965539999999</v>
      </c>
      <c r="W36" s="11">
        <v>1950</v>
      </c>
      <c r="X36" s="29">
        <v>2118.675640465548</v>
      </c>
      <c r="Y36" s="29">
        <f t="shared" si="1"/>
        <v>5</v>
      </c>
      <c r="Z36" s="29">
        <v>1</v>
      </c>
      <c r="AA36" s="14">
        <v>1.28</v>
      </c>
      <c r="AB36" s="28">
        <v>44.815860000000008</v>
      </c>
      <c r="AC36" s="38">
        <v>52</v>
      </c>
      <c r="AD36" s="38">
        <v>51.9</v>
      </c>
      <c r="AF36" s="13">
        <v>48.4</v>
      </c>
      <c r="AG36" s="28">
        <v>53.2</v>
      </c>
      <c r="AH36" s="13">
        <v>50.8</v>
      </c>
      <c r="AI36" s="13">
        <v>50.8</v>
      </c>
      <c r="AJ36" s="11">
        <v>1</v>
      </c>
      <c r="AK36" s="13">
        <v>50.8</v>
      </c>
      <c r="AL36" s="13">
        <f>AVERAGE(AF36:AH36)</f>
        <v>50.79999999999999</v>
      </c>
      <c r="AM36" s="13">
        <f>AVERAGE(AF36:AH36)</f>
        <v>50.79999999999999</v>
      </c>
      <c r="AN36" s="14">
        <v>48.4</v>
      </c>
      <c r="AO36" s="9">
        <v>0</v>
      </c>
      <c r="AP36" s="57">
        <v>5.1576999999999998E-2</v>
      </c>
      <c r="AQ36" s="20">
        <v>36</v>
      </c>
      <c r="AR36" s="46">
        <v>0.17667772750799998</v>
      </c>
      <c r="AS36" s="28">
        <v>15.5</v>
      </c>
      <c r="AT36" s="12">
        <v>4.1580000000000004</v>
      </c>
      <c r="AU36" s="12">
        <v>4.3559999999999999</v>
      </c>
      <c r="AV36" s="12">
        <v>4.2519999999999998</v>
      </c>
      <c r="AW36" s="11">
        <v>1</v>
      </c>
      <c r="AX36" s="28">
        <v>69.089590000000001</v>
      </c>
      <c r="AY36" s="28">
        <v>76.062219999999996</v>
      </c>
      <c r="AZ36" s="28">
        <v>72.417019999999994</v>
      </c>
      <c r="BA36" s="11">
        <v>1</v>
      </c>
      <c r="BB36" s="13">
        <v>30.8</v>
      </c>
      <c r="BC36" s="13">
        <v>27.5</v>
      </c>
      <c r="BD36" s="13">
        <v>23.8</v>
      </c>
      <c r="BE36" s="13">
        <v>0.9</v>
      </c>
      <c r="BF36" s="13">
        <v>13.3</v>
      </c>
      <c r="BG36" s="13">
        <v>0.11970000000000001</v>
      </c>
      <c r="BH36" s="11">
        <v>140.5</v>
      </c>
      <c r="BI36" s="11">
        <v>140.5</v>
      </c>
      <c r="BJ36" s="14">
        <v>4.6500000000000004</v>
      </c>
      <c r="BK36" s="14">
        <v>1.3</v>
      </c>
      <c r="BL36" s="11">
        <v>1</v>
      </c>
      <c r="BM36" s="14">
        <v>3.35</v>
      </c>
      <c r="BN36" s="14">
        <v>1.4850000000000001</v>
      </c>
      <c r="BO36" s="17">
        <v>74.5</v>
      </c>
      <c r="BP36" s="11">
        <v>64</v>
      </c>
      <c r="BQ36" s="11">
        <v>30</v>
      </c>
      <c r="BR36" s="18">
        <v>2.1333333333333333</v>
      </c>
      <c r="BS36" s="13"/>
      <c r="BT36" s="13"/>
      <c r="BU36" s="11"/>
      <c r="BV36" s="11">
        <v>59</v>
      </c>
      <c r="BW36" s="11">
        <v>69</v>
      </c>
      <c r="BX36" s="13"/>
      <c r="BY36" s="16">
        <v>69</v>
      </c>
      <c r="BZ36" s="16">
        <f t="shared" si="18"/>
        <v>69</v>
      </c>
      <c r="CA36" s="11">
        <v>66</v>
      </c>
      <c r="CB36" s="29">
        <v>51.5</v>
      </c>
      <c r="CC36" s="16">
        <v>69</v>
      </c>
      <c r="CD36" s="29">
        <v>62.166666666666664</v>
      </c>
      <c r="CE36" s="29"/>
      <c r="CF36" s="29"/>
      <c r="CG36" s="29">
        <v>62.166666666666664</v>
      </c>
      <c r="CH36" s="29">
        <v>1</v>
      </c>
      <c r="CI36" s="17">
        <v>90</v>
      </c>
      <c r="CJ36" s="13"/>
      <c r="CK36" s="11">
        <f t="shared" si="12"/>
        <v>57.404761904761905</v>
      </c>
      <c r="CL36" s="131">
        <v>30</v>
      </c>
      <c r="CM36" s="29">
        <v>52</v>
      </c>
      <c r="CN36" s="20">
        <v>100</v>
      </c>
      <c r="CO36" s="75">
        <v>80</v>
      </c>
      <c r="CP36" s="75">
        <v>98</v>
      </c>
      <c r="CQ36" s="130">
        <v>80</v>
      </c>
      <c r="CR36" s="75">
        <v>94</v>
      </c>
      <c r="CS36" s="130">
        <v>69</v>
      </c>
      <c r="CT36" s="19">
        <v>66.400000000000006</v>
      </c>
      <c r="CU36" s="19">
        <v>65.8</v>
      </c>
      <c r="CV36" s="19">
        <v>68.599999999999994</v>
      </c>
      <c r="CW36" s="19">
        <v>33</v>
      </c>
      <c r="CX36" s="19">
        <v>66.933333333333323</v>
      </c>
      <c r="CY36" s="11">
        <v>72</v>
      </c>
      <c r="CZ36" s="11"/>
      <c r="DA36" s="20">
        <v>67</v>
      </c>
      <c r="DB36" s="11">
        <v>41</v>
      </c>
      <c r="DC36" s="11">
        <f>AVERAGE(CZ36:DB36)</f>
        <v>54</v>
      </c>
      <c r="DD36" s="11"/>
      <c r="DE36" s="20">
        <v>51</v>
      </c>
      <c r="DF36" s="11">
        <v>61</v>
      </c>
      <c r="DG36" s="11">
        <f>AVERAGE(DD36:DF36)</f>
        <v>56</v>
      </c>
      <c r="DH36" s="29">
        <v>14</v>
      </c>
      <c r="DI36" s="29">
        <v>24</v>
      </c>
      <c r="DJ36" s="19">
        <v>81.75</v>
      </c>
      <c r="DK36" s="19">
        <v>2.36</v>
      </c>
      <c r="DL36" s="21">
        <v>3.8461500000000003E-2</v>
      </c>
      <c r="DM36" s="29">
        <v>1</v>
      </c>
      <c r="DN36" s="21">
        <v>3.5571428026471827</v>
      </c>
      <c r="DO36" s="20">
        <v>6</v>
      </c>
      <c r="DP36" s="20">
        <v>0</v>
      </c>
      <c r="DQ36" s="20">
        <v>6</v>
      </c>
      <c r="DR36" s="20">
        <f t="shared" si="13"/>
        <v>16</v>
      </c>
      <c r="DS36" s="20">
        <v>83</v>
      </c>
      <c r="DT36" s="20">
        <v>446</v>
      </c>
      <c r="DU36" s="20">
        <v>477</v>
      </c>
      <c r="DV36" s="20">
        <v>84</v>
      </c>
      <c r="DW36" s="21">
        <v>0.98809523809523814</v>
      </c>
      <c r="DX36" s="21">
        <v>5.3095238095238093</v>
      </c>
      <c r="DY36" s="21">
        <f t="shared" si="14"/>
        <v>-4.3214285714285712</v>
      </c>
      <c r="DZ36" s="21">
        <v>5.6785714285714288</v>
      </c>
      <c r="EA36" s="20">
        <v>80</v>
      </c>
      <c r="EB36" s="20">
        <v>67</v>
      </c>
      <c r="EC36" s="20">
        <v>273</v>
      </c>
      <c r="ED36" s="20">
        <v>26</v>
      </c>
      <c r="EE36" s="21">
        <v>3.0769230769230771</v>
      </c>
      <c r="EF36" s="21">
        <v>2.5769230769230771</v>
      </c>
      <c r="EG36" s="21">
        <f t="shared" si="15"/>
        <v>0.5</v>
      </c>
      <c r="EH36" s="21">
        <v>10.5</v>
      </c>
      <c r="EI36" s="20">
        <v>58</v>
      </c>
      <c r="EJ36" s="20">
        <v>33</v>
      </c>
      <c r="EK36" s="20">
        <v>185</v>
      </c>
      <c r="EL36" s="20">
        <v>16</v>
      </c>
      <c r="EM36" s="21">
        <v>3.625</v>
      </c>
      <c r="EN36" s="21">
        <v>2.0625</v>
      </c>
      <c r="EO36" s="21">
        <f t="shared" si="16"/>
        <v>1.5625</v>
      </c>
      <c r="EP36" s="21">
        <v>11.5625</v>
      </c>
      <c r="EQ36" s="20">
        <v>42</v>
      </c>
      <c r="ER36" s="20">
        <v>0</v>
      </c>
      <c r="ES36" s="20">
        <v>112</v>
      </c>
      <c r="ET36" s="20">
        <v>7</v>
      </c>
      <c r="EU36" s="21">
        <v>6</v>
      </c>
      <c r="EV36" s="21">
        <v>0</v>
      </c>
      <c r="EW36" s="21">
        <f t="shared" si="17"/>
        <v>6</v>
      </c>
      <c r="EX36" s="21">
        <v>16</v>
      </c>
      <c r="EY36" s="20">
        <v>7</v>
      </c>
      <c r="EZ36" s="21">
        <v>1.9459101490553132</v>
      </c>
      <c r="FA36" s="21">
        <v>7.0555555555555554</v>
      </c>
      <c r="FB36" s="37">
        <v>7</v>
      </c>
      <c r="FC36" s="20">
        <v>0</v>
      </c>
      <c r="FD36" s="29">
        <v>0</v>
      </c>
      <c r="FE36" s="29">
        <v>0</v>
      </c>
      <c r="FF36" s="21">
        <v>0.68137300000000001</v>
      </c>
      <c r="FG36" s="10">
        <v>-0.100189765858663</v>
      </c>
      <c r="FH36" s="10">
        <v>-2.1217878554327101E-2</v>
      </c>
      <c r="FI36" s="10">
        <v>-0.26179485874720199</v>
      </c>
      <c r="FJ36" s="10">
        <v>1.2327131497206401</v>
      </c>
      <c r="FK36" s="10">
        <v>-0.65636467144354804</v>
      </c>
      <c r="FL36" s="10">
        <v>-0.353565539174854</v>
      </c>
      <c r="FM36" s="21">
        <v>2.5833300000000001</v>
      </c>
      <c r="FN36" s="20">
        <v>160</v>
      </c>
      <c r="FO36" s="28">
        <v>7.2</v>
      </c>
      <c r="FP36" s="21">
        <v>-1.1082729545816592</v>
      </c>
      <c r="FQ36" s="20">
        <v>104</v>
      </c>
      <c r="FR36" s="20">
        <v>111</v>
      </c>
      <c r="FS36" s="20">
        <v>2.8</v>
      </c>
      <c r="FT36" s="20">
        <v>32</v>
      </c>
      <c r="FU36" s="20">
        <v>81</v>
      </c>
      <c r="FV36" s="20">
        <v>27.6</v>
      </c>
      <c r="FW36" s="20">
        <v>0.42899999999999999</v>
      </c>
      <c r="FX36" s="124">
        <v>12</v>
      </c>
      <c r="FY36" s="28">
        <v>16.7</v>
      </c>
      <c r="FZ36" s="123">
        <v>10.7</v>
      </c>
      <c r="GA36" s="129">
        <v>12</v>
      </c>
      <c r="GB36" s="9">
        <v>0</v>
      </c>
      <c r="GC36" s="13">
        <v>0</v>
      </c>
      <c r="GD36" s="15">
        <v>0.17</v>
      </c>
      <c r="GE36" s="15">
        <v>0.17</v>
      </c>
      <c r="GF36" s="15">
        <v>5.1400000000000001E-2</v>
      </c>
      <c r="GG36" s="15">
        <v>0.15</v>
      </c>
      <c r="GH36" s="9">
        <v>0</v>
      </c>
      <c r="GI36" s="9">
        <v>0</v>
      </c>
      <c r="GJ36" s="11">
        <v>0</v>
      </c>
      <c r="GK36" s="9">
        <v>1</v>
      </c>
      <c r="GL36" s="11">
        <v>0</v>
      </c>
      <c r="GM36" s="29">
        <v>5099884</v>
      </c>
      <c r="GN36" s="21">
        <v>5.6230000000000002</v>
      </c>
      <c r="GO36" s="10">
        <v>3.85</v>
      </c>
      <c r="GP36" s="28">
        <v>3.85</v>
      </c>
      <c r="GQ36" s="28">
        <v>43.9</v>
      </c>
      <c r="GR36" s="28">
        <v>49.234999999999999</v>
      </c>
      <c r="GS36" s="28">
        <v>45</v>
      </c>
      <c r="GT36" s="28">
        <v>36.316398620000001</v>
      </c>
      <c r="GU36" s="21">
        <v>0</v>
      </c>
      <c r="GV36" s="29">
        <v>0</v>
      </c>
      <c r="GW36" s="21">
        <v>-4.6051700000000002</v>
      </c>
      <c r="GX36" s="29">
        <v>1</v>
      </c>
      <c r="GY36" s="29">
        <v>0</v>
      </c>
      <c r="GZ36" s="29">
        <v>0</v>
      </c>
      <c r="HA36" s="21">
        <v>13.4</v>
      </c>
      <c r="HB36" s="20">
        <v>13.78</v>
      </c>
      <c r="HC36" s="29">
        <v>1</v>
      </c>
      <c r="HD36" s="29">
        <v>0</v>
      </c>
      <c r="HE36" s="21">
        <v>1</v>
      </c>
      <c r="HF36" s="29">
        <v>1.2</v>
      </c>
      <c r="HG36" s="20">
        <v>100</v>
      </c>
      <c r="HH36" s="20">
        <v>100</v>
      </c>
      <c r="HI36" s="21">
        <v>1</v>
      </c>
      <c r="HJ36" s="20">
        <v>44.67</v>
      </c>
      <c r="HK36" s="21">
        <v>1</v>
      </c>
      <c r="HL36" s="21">
        <v>0.98</v>
      </c>
      <c r="HM36" s="29">
        <v>100</v>
      </c>
      <c r="HN36" s="20">
        <v>44.3</v>
      </c>
      <c r="HO36" s="29">
        <v>100</v>
      </c>
      <c r="HP36" s="20">
        <v>98</v>
      </c>
      <c r="HQ36" s="21">
        <v>271.38029999999998</v>
      </c>
      <c r="HR36" s="21">
        <v>0</v>
      </c>
      <c r="HS36" s="40">
        <v>0</v>
      </c>
      <c r="HT36" s="40">
        <v>0</v>
      </c>
      <c r="HU36" s="29">
        <v>3350</v>
      </c>
      <c r="HV36" s="21"/>
      <c r="HW36" s="29">
        <v>20720</v>
      </c>
      <c r="HX36" s="20">
        <v>20886.14</v>
      </c>
      <c r="HY36" s="29">
        <v>0</v>
      </c>
      <c r="HZ36" s="65" t="s">
        <v>969</v>
      </c>
      <c r="IA36" s="20" t="s">
        <v>964</v>
      </c>
      <c r="IB36" s="29">
        <v>6</v>
      </c>
      <c r="IC36" s="11">
        <v>0</v>
      </c>
      <c r="ID36" s="29">
        <v>1</v>
      </c>
      <c r="IE36" s="29">
        <v>1</v>
      </c>
    </row>
    <row r="37" spans="1:239">
      <c r="A37" s="65" t="s">
        <v>959</v>
      </c>
      <c r="B37" s="8" t="s">
        <v>978</v>
      </c>
      <c r="C37" s="9">
        <v>128</v>
      </c>
      <c r="D37" s="20">
        <v>128</v>
      </c>
      <c r="E37" s="9">
        <v>128</v>
      </c>
      <c r="F37" s="77">
        <v>135</v>
      </c>
      <c r="G37" s="9">
        <v>190</v>
      </c>
      <c r="H37" s="20">
        <v>193</v>
      </c>
      <c r="I37" s="20">
        <v>220</v>
      </c>
      <c r="J37" s="20">
        <f t="shared" si="0"/>
        <v>3</v>
      </c>
      <c r="K37" s="21">
        <v>9.4527363184079602E-2</v>
      </c>
      <c r="L37" s="21">
        <f t="shared" si="11"/>
        <v>1.5544041450777202E-2</v>
      </c>
      <c r="M37" s="29">
        <v>1</v>
      </c>
      <c r="N37" s="9">
        <v>190</v>
      </c>
      <c r="O37" s="77">
        <v>201</v>
      </c>
      <c r="P37" s="55">
        <v>45</v>
      </c>
      <c r="Q37" s="55">
        <v>46.54</v>
      </c>
      <c r="R37" s="55">
        <v>43.54</v>
      </c>
      <c r="S37" s="20">
        <v>1400</v>
      </c>
      <c r="T37" s="29">
        <v>573.82005695999999</v>
      </c>
      <c r="U37" s="29">
        <v>620.55219999999997</v>
      </c>
      <c r="V37" s="11">
        <v>619.80588130000001</v>
      </c>
      <c r="W37" s="11">
        <v>369</v>
      </c>
      <c r="X37" s="29">
        <v>581.37135154507791</v>
      </c>
      <c r="Y37" s="29">
        <f t="shared" si="1"/>
        <v>5</v>
      </c>
      <c r="Z37" s="29">
        <v>1</v>
      </c>
      <c r="AA37" s="14">
        <v>1.21</v>
      </c>
      <c r="AB37" s="28">
        <v>20.956210000000002</v>
      </c>
      <c r="AC37" s="38">
        <v>89</v>
      </c>
      <c r="AD37" s="38">
        <v>76.400000000000006</v>
      </c>
      <c r="AE37" s="38"/>
      <c r="AF37" s="13"/>
      <c r="AG37" s="28">
        <v>29.9709</v>
      </c>
      <c r="AH37" s="13">
        <v>40</v>
      </c>
      <c r="AI37" s="13">
        <v>34.98545</v>
      </c>
      <c r="AJ37" s="11">
        <v>1</v>
      </c>
      <c r="AK37" s="13">
        <v>34.98545</v>
      </c>
      <c r="AL37" s="13">
        <f>AVERAGE(AF37:AH37)</f>
        <v>34.98545</v>
      </c>
      <c r="AM37" s="13">
        <f>AVERAGE(AF37:AH37)</f>
        <v>34.98545</v>
      </c>
      <c r="AN37" s="14">
        <v>39.687620000000003</v>
      </c>
      <c r="AO37" s="9">
        <v>1</v>
      </c>
      <c r="AP37" s="57">
        <v>2.9649999999999999E-2</v>
      </c>
      <c r="AQ37" s="20">
        <v>60</v>
      </c>
      <c r="AR37" s="46">
        <v>0.53783209992000003</v>
      </c>
      <c r="AS37" s="28">
        <v>46.9</v>
      </c>
      <c r="AT37" s="12"/>
      <c r="AU37" s="12"/>
      <c r="AV37" s="12"/>
      <c r="AW37" s="11">
        <v>0</v>
      </c>
      <c r="AX37" s="28">
        <v>19.813420000000001</v>
      </c>
      <c r="AY37" s="28">
        <v>37.338160000000002</v>
      </c>
      <c r="AZ37" s="28">
        <v>28.60051</v>
      </c>
      <c r="BA37" s="11">
        <v>1</v>
      </c>
      <c r="BB37" s="13">
        <v>79.599999999999994</v>
      </c>
      <c r="BC37" s="13">
        <v>71.900000000000006</v>
      </c>
      <c r="BD37" s="13">
        <v>64.2</v>
      </c>
      <c r="BE37" s="13">
        <v>3</v>
      </c>
      <c r="BF37" s="13"/>
      <c r="BG37" s="13"/>
      <c r="BH37" s="11">
        <v>11</v>
      </c>
      <c r="BI37" s="11">
        <v>11</v>
      </c>
      <c r="BJ37" s="14">
        <v>2.25</v>
      </c>
      <c r="BK37" s="14">
        <v>0.8</v>
      </c>
      <c r="BL37" s="11">
        <v>1</v>
      </c>
      <c r="BM37" s="14">
        <v>1.45</v>
      </c>
      <c r="BN37" s="14">
        <v>0.24</v>
      </c>
      <c r="BO37" s="17">
        <v>3</v>
      </c>
      <c r="BP37" s="11">
        <v>3</v>
      </c>
      <c r="BQ37" s="11">
        <v>7</v>
      </c>
      <c r="BR37" s="18">
        <v>0.42857142857142855</v>
      </c>
      <c r="BS37" s="13">
        <v>46.5</v>
      </c>
      <c r="BT37" s="13">
        <v>40</v>
      </c>
      <c r="BU37" s="11">
        <v>55</v>
      </c>
      <c r="BV37" s="11"/>
      <c r="BW37" s="11">
        <v>40</v>
      </c>
      <c r="BX37" s="13">
        <v>4.2</v>
      </c>
      <c r="BY37" s="13"/>
      <c r="BZ37" s="16">
        <f t="shared" si="18"/>
        <v>22.1</v>
      </c>
      <c r="CA37" s="11">
        <v>10</v>
      </c>
      <c r="CB37" s="29"/>
      <c r="CC37" s="13"/>
      <c r="CD37" s="29">
        <v>10</v>
      </c>
      <c r="CE37" s="29"/>
      <c r="CF37" s="29"/>
      <c r="CG37" s="29">
        <v>10</v>
      </c>
      <c r="CH37" s="29">
        <v>1</v>
      </c>
      <c r="CI37" s="17">
        <v>9</v>
      </c>
      <c r="CJ37" s="13">
        <v>13</v>
      </c>
      <c r="CK37" s="11">
        <f t="shared" si="12"/>
        <v>8.8333333333333339</v>
      </c>
      <c r="CL37" s="131">
        <v>38</v>
      </c>
      <c r="CM37" s="29">
        <v>41.666666666666664</v>
      </c>
      <c r="CN37" s="20">
        <v>61</v>
      </c>
      <c r="CO37" s="75">
        <v>49</v>
      </c>
      <c r="CP37" s="75">
        <v>38</v>
      </c>
      <c r="CQ37" s="130">
        <v>84</v>
      </c>
      <c r="CR37" s="75">
        <v>38</v>
      </c>
      <c r="CS37" s="130">
        <v>62</v>
      </c>
      <c r="CT37" s="19">
        <v>39.200000000000003</v>
      </c>
      <c r="CU37" s="19">
        <v>24.4</v>
      </c>
      <c r="CV37" s="19">
        <v>21</v>
      </c>
      <c r="CW37" s="19">
        <v>13</v>
      </c>
      <c r="CX37" s="19">
        <v>28.2</v>
      </c>
      <c r="CY37" s="11">
        <v>46</v>
      </c>
      <c r="CZ37" s="11">
        <v>22</v>
      </c>
      <c r="DA37" s="20">
        <v>25</v>
      </c>
      <c r="DB37" s="11">
        <v>18</v>
      </c>
      <c r="DC37" s="11">
        <f>AVERAGE(CZ37:DB37)</f>
        <v>21.666666666666668</v>
      </c>
      <c r="DD37" s="11">
        <v>13</v>
      </c>
      <c r="DE37" s="20">
        <v>4</v>
      </c>
      <c r="DF37" s="11">
        <v>17</v>
      </c>
      <c r="DG37" s="11">
        <f>AVERAGE(DD37:DF37)</f>
        <v>11.333333333333334</v>
      </c>
      <c r="DH37" s="29">
        <v>15</v>
      </c>
      <c r="DI37" s="29">
        <v>3</v>
      </c>
      <c r="DJ37" s="19">
        <v>38.409999999999997</v>
      </c>
      <c r="DK37" s="19">
        <v>0.11</v>
      </c>
      <c r="DL37" s="21">
        <v>0</v>
      </c>
      <c r="DM37" s="29">
        <v>1</v>
      </c>
      <c r="DN37" s="21">
        <v>7.385714292526246</v>
      </c>
      <c r="DO37" s="20">
        <v>0</v>
      </c>
      <c r="DP37" s="20">
        <v>8</v>
      </c>
      <c r="DQ37" s="20">
        <v>-8</v>
      </c>
      <c r="DR37" s="20">
        <f t="shared" si="13"/>
        <v>2</v>
      </c>
      <c r="DS37" s="20">
        <v>150</v>
      </c>
      <c r="DT37" s="20">
        <v>451</v>
      </c>
      <c r="DU37" s="20">
        <v>539</v>
      </c>
      <c r="DV37" s="20">
        <v>84</v>
      </c>
      <c r="DW37" s="21">
        <v>1.7857142857142858</v>
      </c>
      <c r="DX37" s="21">
        <v>5.3690476190476186</v>
      </c>
      <c r="DY37" s="21">
        <f t="shared" si="14"/>
        <v>-3.5833333333333335</v>
      </c>
      <c r="DZ37" s="21">
        <v>6.416666666666667</v>
      </c>
      <c r="EA37" s="20">
        <v>0</v>
      </c>
      <c r="EB37" s="20">
        <v>245</v>
      </c>
      <c r="EC37" s="20">
        <v>55</v>
      </c>
      <c r="ED37" s="20">
        <v>30</v>
      </c>
      <c r="EE37" s="21">
        <v>0</v>
      </c>
      <c r="EF37" s="21">
        <v>8.1666666666666661</v>
      </c>
      <c r="EG37" s="21">
        <f t="shared" si="15"/>
        <v>-8.1666666666666661</v>
      </c>
      <c r="EH37" s="21">
        <v>1.8333333333333333</v>
      </c>
      <c r="EI37" s="20">
        <v>0</v>
      </c>
      <c r="EJ37" s="20">
        <v>155</v>
      </c>
      <c r="EK37" s="20">
        <v>45</v>
      </c>
      <c r="EL37" s="20">
        <v>20</v>
      </c>
      <c r="EM37" s="21">
        <v>0</v>
      </c>
      <c r="EN37" s="21">
        <v>7.75</v>
      </c>
      <c r="EO37" s="21">
        <f t="shared" si="16"/>
        <v>-7.75</v>
      </c>
      <c r="EP37" s="21">
        <v>2.25</v>
      </c>
      <c r="EQ37" s="20">
        <v>0</v>
      </c>
      <c r="ER37" s="20">
        <v>84</v>
      </c>
      <c r="ES37" s="20">
        <v>26</v>
      </c>
      <c r="ET37" s="20">
        <v>11</v>
      </c>
      <c r="EU37" s="21">
        <v>0</v>
      </c>
      <c r="EV37" s="21">
        <v>7.6363636363636367</v>
      </c>
      <c r="EW37" s="21">
        <f t="shared" si="17"/>
        <v>-7.6363636363636367</v>
      </c>
      <c r="EX37" s="21">
        <v>2.3636363636363638</v>
      </c>
      <c r="EY37" s="20">
        <v>29</v>
      </c>
      <c r="EZ37" s="21">
        <v>3.3672958299864741</v>
      </c>
      <c r="FA37" s="21">
        <v>13.277777777777779</v>
      </c>
      <c r="FB37" s="37">
        <v>14</v>
      </c>
      <c r="FC37" s="20">
        <v>0</v>
      </c>
      <c r="FD37" s="29">
        <v>1</v>
      </c>
      <c r="FE37" s="29">
        <v>0</v>
      </c>
      <c r="FF37" s="21">
        <v>1</v>
      </c>
      <c r="FG37" s="10">
        <v>-0.499612494735302</v>
      </c>
      <c r="FH37" s="10">
        <v>0.14137593228340301</v>
      </c>
      <c r="FI37" s="10">
        <v>-0.146438712967353</v>
      </c>
      <c r="FJ37" s="10">
        <v>-3.34036157632457E-2</v>
      </c>
      <c r="FK37" s="10">
        <v>0.26910267598098803</v>
      </c>
      <c r="FL37" s="10">
        <v>-0.435581201667957</v>
      </c>
      <c r="FM37" s="21">
        <v>4.4165999999999999</v>
      </c>
      <c r="FN37" s="20">
        <v>84</v>
      </c>
      <c r="FO37" s="28">
        <v>4.0999999999999996</v>
      </c>
      <c r="FP37" s="21">
        <v>-0.89525128415502075</v>
      </c>
      <c r="FQ37" s="20">
        <v>102</v>
      </c>
      <c r="FR37" s="20">
        <v>107</v>
      </c>
      <c r="FS37" s="20">
        <v>25.5</v>
      </c>
      <c r="FT37" s="20">
        <v>41</v>
      </c>
      <c r="FU37" s="20">
        <v>71</v>
      </c>
      <c r="FV37" s="20">
        <v>34.1</v>
      </c>
      <c r="FX37" s="124"/>
      <c r="FY37" s="28">
        <v>2</v>
      </c>
      <c r="FZ37" s="123">
        <v>7.7</v>
      </c>
      <c r="GA37" s="129">
        <v>2</v>
      </c>
      <c r="GB37" s="9">
        <v>0</v>
      </c>
      <c r="GC37" s="13">
        <v>31.4</v>
      </c>
      <c r="GD37" s="15">
        <v>0.69</v>
      </c>
      <c r="GE37" s="15">
        <v>0.69</v>
      </c>
      <c r="GF37" s="15">
        <v>0.67710000000000004</v>
      </c>
      <c r="GG37" s="15">
        <v>0.76</v>
      </c>
      <c r="GH37" s="9">
        <v>0</v>
      </c>
      <c r="GI37" s="9">
        <v>0</v>
      </c>
      <c r="GJ37" s="11">
        <v>1</v>
      </c>
      <c r="GK37" s="11">
        <v>0</v>
      </c>
      <c r="GL37" s="11">
        <v>0</v>
      </c>
      <c r="GM37" s="29">
        <v>48334510</v>
      </c>
      <c r="GN37" s="21">
        <v>56.404000000000003</v>
      </c>
      <c r="GO37" s="10">
        <v>6.76</v>
      </c>
      <c r="GP37" s="28">
        <v>6.9080000000000004</v>
      </c>
      <c r="GQ37" s="28">
        <v>13.4</v>
      </c>
      <c r="GR37" s="28">
        <v>12.722</v>
      </c>
      <c r="GS37" s="28">
        <v>15.4</v>
      </c>
      <c r="GT37" s="28">
        <v>86.179100039999994</v>
      </c>
      <c r="GU37" s="21">
        <v>0.75</v>
      </c>
      <c r="GV37" s="29">
        <v>0</v>
      </c>
      <c r="GW37" s="21">
        <v>0.44696409999999998</v>
      </c>
      <c r="GX37" s="29">
        <v>4</v>
      </c>
      <c r="GY37" s="29">
        <v>0</v>
      </c>
      <c r="GZ37" s="29">
        <v>0</v>
      </c>
      <c r="HA37" s="21">
        <v>9.02</v>
      </c>
      <c r="HB37" s="20">
        <v>8.56</v>
      </c>
      <c r="HC37" s="29">
        <v>1</v>
      </c>
      <c r="HD37" s="29">
        <v>1</v>
      </c>
      <c r="HE37" s="21">
        <v>1</v>
      </c>
      <c r="HF37" s="29">
        <v>94.92</v>
      </c>
      <c r="HG37" s="20">
        <v>100</v>
      </c>
      <c r="HH37" s="20">
        <v>77</v>
      </c>
      <c r="HI37" s="21">
        <v>2.1017999999999998E-2</v>
      </c>
      <c r="HJ37" s="20">
        <v>492.89</v>
      </c>
      <c r="HK37" s="21">
        <v>1.5023099999999999E-2</v>
      </c>
      <c r="HL37" s="21">
        <v>0.02</v>
      </c>
      <c r="HM37" s="29">
        <v>2</v>
      </c>
      <c r="HN37" s="20">
        <v>492.78</v>
      </c>
      <c r="HO37" s="29">
        <v>1</v>
      </c>
      <c r="HP37" s="20">
        <v>2</v>
      </c>
      <c r="HQ37" s="21">
        <v>40.315930000000002</v>
      </c>
      <c r="HR37" s="21">
        <v>56.749400000000001</v>
      </c>
      <c r="HS37" s="40">
        <v>1</v>
      </c>
      <c r="HT37" s="40">
        <v>1</v>
      </c>
      <c r="HU37" s="29">
        <v>5740</v>
      </c>
      <c r="HV37" s="21">
        <v>1.1859999999999999</v>
      </c>
      <c r="HW37" s="29">
        <v>1000000</v>
      </c>
      <c r="HX37" s="20">
        <v>1135775</v>
      </c>
      <c r="HY37" s="29">
        <v>0</v>
      </c>
      <c r="HZ37" s="65" t="s">
        <v>979</v>
      </c>
      <c r="IA37" s="20" t="s">
        <v>956</v>
      </c>
      <c r="IB37" s="29">
        <v>5</v>
      </c>
      <c r="IC37" s="11">
        <v>0</v>
      </c>
      <c r="ID37" s="29">
        <v>1</v>
      </c>
      <c r="IE37" s="29">
        <v>1</v>
      </c>
    </row>
    <row r="38" spans="1:239">
      <c r="A38" s="65" t="s">
        <v>980</v>
      </c>
      <c r="B38" s="8" t="s">
        <v>981</v>
      </c>
      <c r="C38" s="9"/>
      <c r="D38" s="20">
        <v>25</v>
      </c>
      <c r="E38" s="9">
        <v>25</v>
      </c>
      <c r="F38" s="77"/>
      <c r="G38" s="9"/>
      <c r="H38" s="20"/>
      <c r="I38" s="20">
        <v>31</v>
      </c>
      <c r="J38" s="20">
        <f t="shared" si="0"/>
        <v>1</v>
      </c>
      <c r="K38" s="20"/>
      <c r="L38" s="20"/>
      <c r="M38" s="29">
        <v>0</v>
      </c>
      <c r="N38" s="9">
        <v>31</v>
      </c>
      <c r="O38" s="77"/>
      <c r="P38" s="55"/>
      <c r="Q38" s="55"/>
      <c r="R38" s="55"/>
      <c r="T38" s="29">
        <v>4783.6069825000004</v>
      </c>
      <c r="U38" s="29">
        <v>4435.9319999999998</v>
      </c>
      <c r="V38" s="11"/>
      <c r="W38" s="11">
        <v>4427</v>
      </c>
      <c r="X38" s="29"/>
      <c r="Y38" s="29">
        <f t="shared" si="1"/>
        <v>3</v>
      </c>
      <c r="Z38" s="29">
        <v>0</v>
      </c>
      <c r="AA38" s="14"/>
      <c r="AB38" s="28">
        <v>123.44693333333333</v>
      </c>
      <c r="AC38" s="38"/>
      <c r="AD38" s="38"/>
      <c r="AE38" s="38"/>
      <c r="AF38" s="13"/>
      <c r="AG38" s="13"/>
      <c r="AH38" s="13"/>
      <c r="AI38" s="13"/>
      <c r="AJ38" s="11">
        <v>0</v>
      </c>
      <c r="AK38" s="13">
        <v>45.763333333333343</v>
      </c>
      <c r="AL38" s="13"/>
      <c r="AM38" s="13"/>
      <c r="AN38" s="14"/>
      <c r="AO38" s="9"/>
      <c r="AP38" s="57"/>
      <c r="AS38" s="28"/>
      <c r="AT38" s="97">
        <v>7.4779999999999998</v>
      </c>
      <c r="AU38" s="97">
        <v>8.2129999999999992</v>
      </c>
      <c r="AV38" s="97">
        <v>7.85</v>
      </c>
      <c r="AW38" s="11">
        <v>1</v>
      </c>
      <c r="AX38" s="28">
        <v>85.498170000000002</v>
      </c>
      <c r="AY38" s="28">
        <v>91.620649999999998</v>
      </c>
      <c r="AZ38" s="28">
        <v>88.600409999999997</v>
      </c>
      <c r="BA38" s="11">
        <v>1</v>
      </c>
      <c r="BB38" s="13"/>
      <c r="BC38" s="13"/>
      <c r="BD38" s="13"/>
      <c r="BE38" s="13"/>
      <c r="BF38" s="13"/>
      <c r="BG38" s="13"/>
      <c r="BH38" s="11"/>
      <c r="BI38" s="11"/>
      <c r="BJ38" s="14"/>
      <c r="BK38" s="14">
        <v>3.9</v>
      </c>
      <c r="BL38" s="11">
        <v>0</v>
      </c>
      <c r="BM38" s="14"/>
      <c r="BN38" s="14"/>
      <c r="BO38" s="17"/>
      <c r="BP38" s="11"/>
      <c r="BQ38" s="11"/>
      <c r="BR38" s="18"/>
      <c r="BS38" s="13"/>
      <c r="BT38" s="13"/>
      <c r="BU38" s="11"/>
      <c r="BV38" s="11"/>
      <c r="BW38" s="11"/>
      <c r="BX38" s="13"/>
      <c r="BY38" s="13"/>
      <c r="BZ38" s="16"/>
      <c r="CA38" s="11">
        <v>98</v>
      </c>
      <c r="CB38" s="29"/>
      <c r="CC38" s="13"/>
      <c r="CD38" s="29">
        <v>98</v>
      </c>
      <c r="CE38" s="29"/>
      <c r="CF38" s="29"/>
      <c r="CG38" s="29">
        <v>98</v>
      </c>
      <c r="CH38" s="29">
        <v>1</v>
      </c>
      <c r="CI38" s="17"/>
      <c r="CJ38" s="13"/>
      <c r="CK38" s="11"/>
      <c r="CL38" s="131">
        <v>64</v>
      </c>
      <c r="CM38" s="29">
        <v>41</v>
      </c>
      <c r="CN38" s="20">
        <v>70</v>
      </c>
      <c r="CO38" s="75">
        <v>97</v>
      </c>
      <c r="CP38" s="75">
        <v>84</v>
      </c>
      <c r="CQ38" s="130">
        <v>88</v>
      </c>
      <c r="CR38" s="75">
        <v>80</v>
      </c>
      <c r="CS38" s="130">
        <v>90</v>
      </c>
      <c r="CT38" s="19"/>
      <c r="CU38" s="19"/>
      <c r="CV38" s="19"/>
      <c r="CW38" s="19"/>
      <c r="CX38" s="19"/>
      <c r="CY38" s="11"/>
      <c r="CZ38" s="11"/>
      <c r="DA38" s="20">
        <v>79</v>
      </c>
      <c r="DB38" s="11">
        <v>79</v>
      </c>
      <c r="DC38" s="11"/>
      <c r="DD38" s="11"/>
      <c r="DE38" s="20">
        <v>98</v>
      </c>
      <c r="DF38" s="11"/>
      <c r="DG38" s="20">
        <v>45</v>
      </c>
      <c r="DH38" s="20">
        <v>57</v>
      </c>
      <c r="DI38" s="29"/>
      <c r="DJ38" s="19"/>
      <c r="DK38" s="19"/>
      <c r="DL38" s="21"/>
      <c r="DM38" s="29"/>
      <c r="DN38" s="21"/>
      <c r="DO38" s="20">
        <v>6</v>
      </c>
      <c r="DP38" s="20">
        <v>1</v>
      </c>
      <c r="DQ38" s="20">
        <v>5</v>
      </c>
      <c r="DR38" s="20">
        <v>15</v>
      </c>
      <c r="DS38" s="20">
        <v>159</v>
      </c>
      <c r="DT38" s="20">
        <v>10</v>
      </c>
      <c r="DU38" s="20">
        <v>359</v>
      </c>
      <c r="DV38" s="20">
        <v>21</v>
      </c>
      <c r="DW38" s="21">
        <v>7.5714285714285712</v>
      </c>
      <c r="DX38" s="21">
        <v>0.47619047619047616</v>
      </c>
      <c r="DY38" s="94">
        <v>7.0952380952380949</v>
      </c>
      <c r="DZ38" s="94">
        <v>17.095238095238095</v>
      </c>
      <c r="EA38" s="20">
        <v>159</v>
      </c>
      <c r="EB38" s="20">
        <v>10</v>
      </c>
      <c r="EC38" s="20">
        <v>359</v>
      </c>
      <c r="ED38" s="20">
        <v>21</v>
      </c>
      <c r="EE38" s="21">
        <v>7.5714285714285712</v>
      </c>
      <c r="EF38" s="21">
        <v>0.47619047619047616</v>
      </c>
      <c r="EG38" s="94">
        <v>7.0952380952380949</v>
      </c>
      <c r="EH38" s="94">
        <v>17.095238095238095</v>
      </c>
      <c r="EI38" s="20">
        <v>159</v>
      </c>
      <c r="EJ38" s="20">
        <v>10</v>
      </c>
      <c r="EK38" s="20">
        <v>359</v>
      </c>
      <c r="EL38" s="20">
        <v>21</v>
      </c>
      <c r="EM38" s="21">
        <v>7.5714285714285712</v>
      </c>
      <c r="EN38" s="21">
        <v>0.47619047619047616</v>
      </c>
      <c r="EO38" s="94">
        <v>7.0952380952380949</v>
      </c>
      <c r="EP38" s="94">
        <v>17.095238095238095</v>
      </c>
      <c r="EQ38" s="20">
        <v>69</v>
      </c>
      <c r="ER38" s="20">
        <v>10</v>
      </c>
      <c r="ES38" s="20">
        <v>169</v>
      </c>
      <c r="ET38" s="20">
        <v>11</v>
      </c>
      <c r="EU38" s="21">
        <v>6.2727272727272725</v>
      </c>
      <c r="EV38" s="21">
        <v>0.90909090909090906</v>
      </c>
      <c r="EW38" s="94">
        <v>5.3636363636363633</v>
      </c>
      <c r="EX38" s="94">
        <v>15.363636363636363</v>
      </c>
      <c r="EY38" s="20">
        <v>18</v>
      </c>
      <c r="EZ38" s="21"/>
      <c r="FA38" s="21"/>
      <c r="FB38" s="37"/>
      <c r="FC38" s="20">
        <v>0</v>
      </c>
      <c r="FE38" s="29"/>
      <c r="FF38" s="21">
        <v>0.46341463414634149</v>
      </c>
      <c r="FG38" s="21">
        <v>1.29544519434821E-2</v>
      </c>
      <c r="FH38" s="21">
        <v>1.23052459470067E-2</v>
      </c>
      <c r="FI38" s="21">
        <v>0.634940386429239</v>
      </c>
      <c r="FJ38" s="21">
        <v>-0.36870348851870799</v>
      </c>
      <c r="FK38" s="21">
        <v>-0.49538317664637899</v>
      </c>
      <c r="FL38" s="21">
        <v>0.80666783097627603</v>
      </c>
      <c r="FM38" s="21"/>
      <c r="FN38" s="20"/>
      <c r="FP38" s="21"/>
      <c r="FX38" s="124"/>
      <c r="FZ38" s="123">
        <v>5.7</v>
      </c>
      <c r="GA38" s="129">
        <v>5.7</v>
      </c>
      <c r="GB38" s="9">
        <v>0</v>
      </c>
      <c r="GC38" s="13">
        <v>7.8</v>
      </c>
      <c r="GD38" s="15"/>
      <c r="GE38" s="15"/>
      <c r="GF38" s="15">
        <v>0.8</v>
      </c>
      <c r="GG38" s="15">
        <v>0.56000000000000005</v>
      </c>
      <c r="GH38" s="9">
        <v>1</v>
      </c>
      <c r="GI38" s="9">
        <v>0</v>
      </c>
      <c r="GJ38" s="9">
        <v>0</v>
      </c>
      <c r="GK38" s="9">
        <v>0</v>
      </c>
      <c r="GL38" s="9">
        <v>0</v>
      </c>
      <c r="GM38" s="29">
        <v>738090</v>
      </c>
      <c r="GN38" s="21"/>
      <c r="GO38" s="10"/>
      <c r="GP38" s="28">
        <v>3.0880000000000001</v>
      </c>
      <c r="GQ38" s="28"/>
      <c r="GR38" s="28">
        <v>41.613</v>
      </c>
      <c r="GS38" s="28"/>
      <c r="GT38" s="28"/>
      <c r="GU38" s="21"/>
      <c r="GV38" s="29">
        <v>0</v>
      </c>
      <c r="GW38" s="21"/>
      <c r="GX38" s="29">
        <v>0</v>
      </c>
      <c r="GY38" s="29"/>
      <c r="GZ38" s="29"/>
      <c r="HA38" s="21">
        <v>-18.059999999999999</v>
      </c>
      <c r="HB38" s="28"/>
      <c r="HC38" s="104"/>
      <c r="HD38" s="104"/>
      <c r="HE38" s="21"/>
      <c r="HF38" s="21"/>
      <c r="HG38" s="103"/>
      <c r="HI38" s="21">
        <v>1</v>
      </c>
      <c r="HJ38" s="29"/>
      <c r="HK38" s="21"/>
      <c r="HM38" s="29">
        <v>100</v>
      </c>
      <c r="HO38" s="21"/>
      <c r="HQ38" s="21"/>
      <c r="HR38" s="21"/>
      <c r="HS38" s="40"/>
      <c r="HT38" s="40"/>
      <c r="HU38" s="29">
        <v>7280</v>
      </c>
      <c r="HV38" s="21"/>
      <c r="HW38" s="29"/>
      <c r="HY38" s="29"/>
      <c r="HZ38" s="65" t="s">
        <v>982</v>
      </c>
      <c r="IA38" s="20" t="s">
        <v>936</v>
      </c>
      <c r="IB38" s="29">
        <v>2</v>
      </c>
      <c r="IC38" s="11">
        <v>1</v>
      </c>
      <c r="ID38" s="29">
        <v>0</v>
      </c>
      <c r="IE38" s="29">
        <v>1</v>
      </c>
    </row>
    <row r="39" spans="1:239">
      <c r="A39" s="65" t="s">
        <v>722</v>
      </c>
      <c r="B39" s="8" t="s">
        <v>983</v>
      </c>
      <c r="C39" s="9"/>
      <c r="D39" s="20">
        <v>60</v>
      </c>
      <c r="E39" s="9">
        <v>60</v>
      </c>
      <c r="F39" s="77"/>
      <c r="G39" s="9"/>
      <c r="H39" s="20"/>
      <c r="I39" s="20">
        <v>164</v>
      </c>
      <c r="J39" s="20">
        <f t="shared" si="0"/>
        <v>1</v>
      </c>
      <c r="K39" s="20"/>
      <c r="L39" s="20"/>
      <c r="M39" s="29">
        <v>0</v>
      </c>
      <c r="N39" s="9">
        <v>164</v>
      </c>
      <c r="O39" s="77"/>
      <c r="P39" s="55"/>
      <c r="Q39" s="55"/>
      <c r="R39" s="55"/>
      <c r="T39" s="29">
        <v>9056.3083779000008</v>
      </c>
      <c r="U39" s="29">
        <v>6139.826</v>
      </c>
      <c r="V39" s="11"/>
      <c r="W39" s="11">
        <v>4147</v>
      </c>
      <c r="X39" s="29">
        <v>4795.0029675740589</v>
      </c>
      <c r="Y39" s="29">
        <f t="shared" si="1"/>
        <v>4</v>
      </c>
      <c r="Z39" s="29">
        <v>0</v>
      </c>
      <c r="AA39" s="14"/>
      <c r="AB39" s="28">
        <v>81.475046666666671</v>
      </c>
      <c r="AC39" s="38"/>
      <c r="AD39" s="38"/>
      <c r="AE39" s="38"/>
      <c r="AF39" s="13"/>
      <c r="AG39" s="13"/>
      <c r="AH39" s="13"/>
      <c r="AI39" s="13"/>
      <c r="AJ39" s="11">
        <v>0</v>
      </c>
      <c r="AK39" s="13">
        <v>49</v>
      </c>
      <c r="AL39" s="13"/>
      <c r="AM39" s="13"/>
      <c r="AN39" s="14"/>
      <c r="AO39" s="9"/>
      <c r="AP39" s="57"/>
      <c r="AS39" s="28"/>
      <c r="AT39" s="12"/>
      <c r="AU39" s="12"/>
      <c r="AV39" s="12"/>
      <c r="AW39" s="11">
        <v>0</v>
      </c>
      <c r="AX39" s="28">
        <v>49</v>
      </c>
      <c r="AY39" s="28"/>
      <c r="AZ39" s="28"/>
      <c r="BA39" s="11">
        <v>0</v>
      </c>
      <c r="BB39" s="13"/>
      <c r="BC39" s="13"/>
      <c r="BD39" s="13"/>
      <c r="BE39" s="13"/>
      <c r="BF39" s="13"/>
      <c r="BG39" s="13"/>
      <c r="BH39" s="11"/>
      <c r="BI39" s="11"/>
      <c r="BJ39" s="14"/>
      <c r="BK39" s="14">
        <v>3.2</v>
      </c>
      <c r="BL39" s="11">
        <v>0</v>
      </c>
      <c r="BM39" s="14"/>
      <c r="BN39" s="14"/>
      <c r="BO39" s="17"/>
      <c r="BP39" s="11"/>
      <c r="BQ39" s="11"/>
      <c r="BR39" s="18"/>
      <c r="BS39" s="13"/>
      <c r="BT39" s="13"/>
      <c r="BU39" s="11"/>
      <c r="BV39" s="11"/>
      <c r="BW39" s="11"/>
      <c r="BX39" s="13"/>
      <c r="BY39" s="13"/>
      <c r="BZ39" s="16"/>
      <c r="CA39" s="11"/>
      <c r="CD39" s="29"/>
      <c r="CE39" s="29">
        <v>80</v>
      </c>
      <c r="CF39" s="29">
        <v>85.5</v>
      </c>
      <c r="CG39" s="29">
        <v>83</v>
      </c>
      <c r="CH39" s="29">
        <v>0</v>
      </c>
      <c r="CI39" s="17"/>
      <c r="CJ39" s="13"/>
      <c r="CK39" s="11"/>
      <c r="CL39" s="29">
        <v>41.7</v>
      </c>
      <c r="CM39" s="29">
        <v>39.666666666666664</v>
      </c>
      <c r="CN39" s="20">
        <v>82</v>
      </c>
      <c r="CO39" s="75">
        <v>78</v>
      </c>
      <c r="CP39" s="75">
        <v>76</v>
      </c>
      <c r="CQ39" s="130">
        <v>48</v>
      </c>
      <c r="CR39" s="75">
        <v>79</v>
      </c>
      <c r="CS39" s="130">
        <v>92</v>
      </c>
      <c r="CT39" s="19"/>
      <c r="CU39" s="19"/>
      <c r="CV39" s="19"/>
      <c r="CW39" s="19"/>
      <c r="CX39" s="19"/>
      <c r="CY39" s="11"/>
      <c r="CZ39" s="11"/>
      <c r="DA39" s="20">
        <v>72</v>
      </c>
      <c r="DB39" s="11">
        <v>72</v>
      </c>
      <c r="DC39" s="11"/>
      <c r="DD39" s="11"/>
      <c r="DE39" s="20"/>
      <c r="DF39" s="11"/>
      <c r="DG39" s="20">
        <v>8</v>
      </c>
      <c r="DH39" s="20">
        <v>22</v>
      </c>
      <c r="DI39" s="29"/>
      <c r="DJ39" s="19"/>
      <c r="DK39" s="19"/>
      <c r="DL39" s="21"/>
      <c r="DM39" s="29"/>
      <c r="DN39" s="21"/>
      <c r="DO39" s="20">
        <v>0</v>
      </c>
      <c r="DP39" s="20">
        <v>7</v>
      </c>
      <c r="DQ39" s="20">
        <v>-7</v>
      </c>
      <c r="DR39" s="20">
        <v>3</v>
      </c>
      <c r="DS39" s="20">
        <v>0</v>
      </c>
      <c r="DT39" s="20">
        <v>254</v>
      </c>
      <c r="DU39" s="20">
        <v>46</v>
      </c>
      <c r="DV39" s="20">
        <v>30</v>
      </c>
      <c r="DW39" s="21">
        <v>0</v>
      </c>
      <c r="DX39" s="21">
        <v>8.4666666666666668</v>
      </c>
      <c r="DY39" s="94">
        <v>-8.4666666666666668</v>
      </c>
      <c r="DZ39" s="94">
        <v>1.5333333333333334</v>
      </c>
      <c r="EA39" s="20">
        <v>0</v>
      </c>
      <c r="EB39" s="20">
        <v>254</v>
      </c>
      <c r="EC39" s="20">
        <v>46</v>
      </c>
      <c r="ED39" s="20">
        <v>30</v>
      </c>
      <c r="EE39" s="21">
        <v>0</v>
      </c>
      <c r="EF39" s="21">
        <v>8.4666666666666668</v>
      </c>
      <c r="EG39" s="94">
        <v>-8.4666666666666668</v>
      </c>
      <c r="EH39" s="94">
        <v>1.5333333333333334</v>
      </c>
      <c r="EI39" s="20">
        <v>0</v>
      </c>
      <c r="EJ39" s="20">
        <v>180</v>
      </c>
      <c r="EK39" s="20">
        <v>20</v>
      </c>
      <c r="EL39" s="20">
        <v>20</v>
      </c>
      <c r="EM39" s="21">
        <v>0</v>
      </c>
      <c r="EN39" s="21">
        <v>9</v>
      </c>
      <c r="EO39" s="94">
        <v>-9</v>
      </c>
      <c r="EP39" s="94">
        <v>1</v>
      </c>
      <c r="EQ39" s="20">
        <v>0</v>
      </c>
      <c r="ER39" s="20">
        <v>90</v>
      </c>
      <c r="ES39" s="20">
        <v>10</v>
      </c>
      <c r="ET39" s="20">
        <v>10</v>
      </c>
      <c r="EU39" s="21">
        <v>0</v>
      </c>
      <c r="EV39" s="21">
        <v>9</v>
      </c>
      <c r="EW39" s="94">
        <v>-9</v>
      </c>
      <c r="EX39" s="94">
        <v>1</v>
      </c>
      <c r="EY39" s="20">
        <v>0</v>
      </c>
      <c r="EZ39" s="21"/>
      <c r="FA39" s="21"/>
      <c r="FB39" s="37"/>
      <c r="FC39" s="20">
        <v>0</v>
      </c>
      <c r="FE39" s="29"/>
      <c r="FF39" s="21">
        <v>0.37073170731707317</v>
      </c>
      <c r="FG39" s="21">
        <v>-0.31409891298261799</v>
      </c>
      <c r="FH39" s="21">
        <v>-0.56133482842752402</v>
      </c>
      <c r="FI39" s="21">
        <v>-1.1267529773270299</v>
      </c>
      <c r="FJ39" s="21">
        <v>0.35485395272954701</v>
      </c>
      <c r="FK39" s="21">
        <v>-0.52521530277165995</v>
      </c>
      <c r="FL39" s="21">
        <v>-1.0151196581535999</v>
      </c>
      <c r="FM39" s="21"/>
      <c r="FN39" s="20"/>
      <c r="FP39" s="21"/>
      <c r="FX39" s="124">
        <v>13</v>
      </c>
      <c r="FZ39" s="123">
        <v>9.1999999999999993</v>
      </c>
      <c r="GA39" s="129">
        <v>13</v>
      </c>
      <c r="GB39" s="9">
        <v>0</v>
      </c>
      <c r="GC39" s="13">
        <v>0.8</v>
      </c>
      <c r="GD39" s="15"/>
      <c r="GE39" s="15"/>
      <c r="GF39" s="15">
        <v>0.79669999999999996</v>
      </c>
      <c r="GG39" s="15">
        <v>0.83</v>
      </c>
      <c r="GH39" s="9">
        <v>0</v>
      </c>
      <c r="GI39" s="9">
        <v>0</v>
      </c>
      <c r="GJ39" s="11">
        <v>1</v>
      </c>
      <c r="GK39" s="9">
        <v>0</v>
      </c>
      <c r="GL39" s="9">
        <v>0</v>
      </c>
      <c r="GM39" s="29">
        <v>937493</v>
      </c>
      <c r="GN39" s="21"/>
      <c r="GO39" s="10"/>
      <c r="GP39" s="28">
        <v>5.0860000000000003</v>
      </c>
      <c r="GQ39" s="28"/>
      <c r="GR39" s="28">
        <v>68.137</v>
      </c>
      <c r="GS39" s="28"/>
      <c r="GT39" s="28"/>
      <c r="GU39" s="21"/>
      <c r="GV39" s="29">
        <v>1</v>
      </c>
      <c r="GW39" s="21"/>
      <c r="GX39" s="29">
        <v>89</v>
      </c>
      <c r="GY39" s="29">
        <v>1</v>
      </c>
      <c r="GZ39" s="29"/>
      <c r="HA39" s="21">
        <v>0.25</v>
      </c>
      <c r="HB39" s="28">
        <v>-0.65047900000000003</v>
      </c>
      <c r="HC39" s="104"/>
      <c r="HD39" s="104"/>
      <c r="HE39" s="21">
        <v>1</v>
      </c>
      <c r="HF39" s="21">
        <v>0.61980000000000002</v>
      </c>
      <c r="HG39" s="103">
        <v>1</v>
      </c>
      <c r="HI39" s="21">
        <v>0.26179140000000001</v>
      </c>
      <c r="HJ39" s="29">
        <v>240.75200000000001</v>
      </c>
      <c r="HK39" s="21">
        <v>0.46859469999999998</v>
      </c>
      <c r="HM39" s="29">
        <v>27</v>
      </c>
      <c r="HO39" s="21">
        <v>47</v>
      </c>
      <c r="HQ39" s="21">
        <v>3.4386130000000001</v>
      </c>
      <c r="HR39" s="21">
        <v>1.382892</v>
      </c>
      <c r="HS39" s="40">
        <v>0</v>
      </c>
      <c r="HT39" s="40">
        <v>0</v>
      </c>
      <c r="HU39" s="29">
        <v>5790</v>
      </c>
      <c r="HV39" s="21">
        <v>1.2087909999999999</v>
      </c>
      <c r="HW39" s="29"/>
      <c r="HY39" s="29">
        <v>1</v>
      </c>
      <c r="HZ39" s="65" t="s">
        <v>696</v>
      </c>
      <c r="IA39" s="66" t="s">
        <v>721</v>
      </c>
      <c r="IB39" s="29">
        <v>0</v>
      </c>
      <c r="IC39" s="11">
        <v>1</v>
      </c>
      <c r="ID39" s="29">
        <v>0</v>
      </c>
      <c r="IE39" s="29">
        <v>0</v>
      </c>
    </row>
    <row r="40" spans="1:239">
      <c r="A40" s="65" t="s">
        <v>745</v>
      </c>
      <c r="B40" s="8" t="s">
        <v>746</v>
      </c>
      <c r="C40" s="9">
        <v>91</v>
      </c>
      <c r="D40" s="20">
        <v>103</v>
      </c>
      <c r="E40" s="9">
        <v>91</v>
      </c>
      <c r="F40" s="77"/>
      <c r="G40" s="9">
        <v>127</v>
      </c>
      <c r="H40" s="20"/>
      <c r="I40" s="20">
        <v>238</v>
      </c>
      <c r="J40" s="20">
        <f t="shared" ref="J40:J71" si="19">COUNT(G40:I40)</f>
        <v>2</v>
      </c>
      <c r="K40" s="21">
        <v>0.46638655462184875</v>
      </c>
      <c r="L40" s="20"/>
      <c r="M40" s="29">
        <v>0</v>
      </c>
      <c r="N40" s="9">
        <v>127</v>
      </c>
      <c r="O40" s="77"/>
      <c r="P40" s="55"/>
      <c r="Q40" s="55"/>
      <c r="R40" s="55"/>
      <c r="T40" s="29">
        <v>1250.4061382</v>
      </c>
      <c r="U40" s="29">
        <v>1811.3689999999999</v>
      </c>
      <c r="V40" s="11"/>
      <c r="W40" s="11">
        <v>913</v>
      </c>
      <c r="X40" s="29">
        <v>866.259153957026</v>
      </c>
      <c r="Y40" s="29">
        <f t="shared" ref="Y40:Y71" si="20">COUNT(T40:X40)</f>
        <v>4</v>
      </c>
      <c r="Z40" s="29">
        <v>0</v>
      </c>
      <c r="AA40" s="14"/>
      <c r="AB40" s="28">
        <v>130.13496666666666</v>
      </c>
      <c r="AC40" s="38"/>
      <c r="AD40" s="38"/>
      <c r="AE40" s="38"/>
      <c r="AF40" s="13"/>
      <c r="AG40" s="28">
        <v>47.54</v>
      </c>
      <c r="AH40" s="13"/>
      <c r="AI40" s="13">
        <v>47.54</v>
      </c>
      <c r="AJ40" s="11">
        <v>1</v>
      </c>
      <c r="AK40" s="13">
        <v>47.54</v>
      </c>
      <c r="AL40" s="13"/>
      <c r="AM40" s="13"/>
      <c r="AN40" s="14"/>
      <c r="AO40" s="9"/>
      <c r="AP40" s="57"/>
      <c r="AS40" s="28"/>
      <c r="AT40" s="97">
        <v>1.04</v>
      </c>
      <c r="AU40" s="97">
        <v>2.2330000000000001</v>
      </c>
      <c r="AV40" s="97">
        <v>1.625</v>
      </c>
      <c r="AW40" s="11">
        <v>1</v>
      </c>
      <c r="AX40" s="28">
        <v>16</v>
      </c>
      <c r="AY40" s="28"/>
      <c r="AZ40" s="28"/>
      <c r="BA40" s="11">
        <v>0</v>
      </c>
      <c r="BB40" s="13"/>
      <c r="BC40" s="13"/>
      <c r="BD40" s="13"/>
      <c r="BE40" s="13"/>
      <c r="BF40" s="13"/>
      <c r="BG40" s="13"/>
      <c r="BH40" s="11"/>
      <c r="BI40" s="11"/>
      <c r="BJ40" s="14"/>
      <c r="BK40" s="14">
        <v>1.6</v>
      </c>
      <c r="BL40" s="11">
        <v>0</v>
      </c>
      <c r="BM40" s="14"/>
      <c r="BN40" s="14"/>
      <c r="BO40" s="17"/>
      <c r="BP40" s="11"/>
      <c r="BQ40" s="11"/>
      <c r="BR40" s="18"/>
      <c r="BS40" s="13"/>
      <c r="BT40" s="13"/>
      <c r="BU40" s="11"/>
      <c r="BV40" s="11"/>
      <c r="BW40" s="11"/>
      <c r="BX40" s="13"/>
      <c r="BY40" s="13"/>
      <c r="BZ40" s="16"/>
      <c r="CA40" s="11">
        <v>65</v>
      </c>
      <c r="CB40" s="29">
        <v>44.1</v>
      </c>
      <c r="CC40" s="13"/>
      <c r="CD40" s="29">
        <v>54.55</v>
      </c>
      <c r="CE40" s="29"/>
      <c r="CF40" s="29"/>
      <c r="CG40" s="29">
        <v>54.55</v>
      </c>
      <c r="CH40" s="29">
        <v>1</v>
      </c>
      <c r="CI40" s="17"/>
      <c r="CJ40" s="13"/>
      <c r="CK40" s="11"/>
      <c r="CL40" s="131">
        <v>53</v>
      </c>
      <c r="CM40" s="29">
        <v>42.333333333333336</v>
      </c>
      <c r="CN40" s="20">
        <v>69</v>
      </c>
      <c r="CO40" s="75">
        <v>92</v>
      </c>
      <c r="CP40" s="75">
        <v>86</v>
      </c>
      <c r="CQ40" s="130">
        <v>17</v>
      </c>
      <c r="CR40" s="75">
        <v>57</v>
      </c>
      <c r="CS40" s="130">
        <v>49</v>
      </c>
      <c r="CT40" s="19"/>
      <c r="CU40" s="19"/>
      <c r="CV40" s="19"/>
      <c r="CW40" s="19"/>
      <c r="CX40" s="19"/>
      <c r="CY40" s="11"/>
      <c r="CZ40" s="11"/>
      <c r="DA40" s="20">
        <v>54</v>
      </c>
      <c r="DB40" s="11">
        <v>77</v>
      </c>
      <c r="DC40" s="11"/>
      <c r="DD40" s="11"/>
      <c r="DE40" s="20"/>
      <c r="DF40" s="11"/>
      <c r="DG40" s="20">
        <v>32</v>
      </c>
      <c r="DH40" s="20">
        <v>7</v>
      </c>
      <c r="DI40" s="29"/>
      <c r="DJ40" s="19"/>
      <c r="DK40" s="19"/>
      <c r="DL40" s="21"/>
      <c r="DM40" s="29"/>
      <c r="DN40" s="21"/>
      <c r="DO40" s="20">
        <v>8</v>
      </c>
      <c r="DP40" s="20">
        <v>0</v>
      </c>
      <c r="DQ40" s="20">
        <v>8</v>
      </c>
      <c r="DR40" s="20">
        <v>18</v>
      </c>
      <c r="DS40" s="20">
        <v>199</v>
      </c>
      <c r="DT40" s="20">
        <v>0</v>
      </c>
      <c r="DU40" s="20">
        <v>459</v>
      </c>
      <c r="DV40" s="20">
        <v>26</v>
      </c>
      <c r="DW40" s="21">
        <v>7.6538461538461542</v>
      </c>
      <c r="DX40" s="21">
        <v>0</v>
      </c>
      <c r="DY40" s="94">
        <v>7.6538461538461542</v>
      </c>
      <c r="DZ40" s="94">
        <v>17.653846153846153</v>
      </c>
      <c r="EA40" s="20">
        <v>199</v>
      </c>
      <c r="EB40" s="20">
        <v>0</v>
      </c>
      <c r="EC40" s="20">
        <v>459</v>
      </c>
      <c r="ED40" s="20">
        <v>26</v>
      </c>
      <c r="EE40" s="21">
        <v>7.6538461538461542</v>
      </c>
      <c r="EF40" s="21">
        <v>0</v>
      </c>
      <c r="EG40" s="94">
        <v>7.6538461538461542</v>
      </c>
      <c r="EH40" s="94">
        <v>17.653846153846153</v>
      </c>
      <c r="EI40" s="20">
        <v>159</v>
      </c>
      <c r="EJ40" s="20">
        <v>0</v>
      </c>
      <c r="EK40" s="20">
        <v>369</v>
      </c>
      <c r="EL40" s="20">
        <v>21</v>
      </c>
      <c r="EM40" s="21">
        <v>7.5714285714285712</v>
      </c>
      <c r="EN40" s="21">
        <v>0</v>
      </c>
      <c r="EO40" s="94">
        <v>7.5714285714285712</v>
      </c>
      <c r="EP40" s="94">
        <v>17.571428571428573</v>
      </c>
      <c r="EQ40" s="20">
        <v>79</v>
      </c>
      <c r="ER40" s="20">
        <v>0</v>
      </c>
      <c r="ES40" s="20">
        <v>189</v>
      </c>
      <c r="ET40" s="20">
        <v>11</v>
      </c>
      <c r="EU40" s="21">
        <v>7.1818181818181817</v>
      </c>
      <c r="EV40" s="21">
        <v>0</v>
      </c>
      <c r="EW40" s="94">
        <v>7.1818181818181817</v>
      </c>
      <c r="EX40" s="94">
        <v>17.181818181818183</v>
      </c>
      <c r="EY40" s="20">
        <v>26</v>
      </c>
      <c r="EZ40" s="21"/>
      <c r="FA40" s="21"/>
      <c r="FB40" s="37"/>
      <c r="FC40" s="20">
        <v>0</v>
      </c>
      <c r="FE40" s="29"/>
      <c r="FF40" s="21">
        <v>0.3902439024390244</v>
      </c>
      <c r="FG40" s="21">
        <v>-0.971389287332041</v>
      </c>
      <c r="FH40" s="21">
        <v>0.56130010053077595</v>
      </c>
      <c r="FI40" s="21">
        <v>0.163670195291929</v>
      </c>
      <c r="FJ40" s="21">
        <v>-0.24965074471065199</v>
      </c>
      <c r="FK40" s="21">
        <v>0.27414380659008702</v>
      </c>
      <c r="FL40" s="21">
        <v>-1.8665703086703699E-2</v>
      </c>
      <c r="FM40" s="21"/>
      <c r="FN40" s="20"/>
      <c r="FP40" s="21"/>
      <c r="FX40" s="124">
        <v>8</v>
      </c>
      <c r="FZ40" s="123">
        <v>13.2</v>
      </c>
      <c r="GA40" s="129">
        <v>8</v>
      </c>
      <c r="GB40" s="9">
        <v>0</v>
      </c>
      <c r="GC40" s="13">
        <v>84.8</v>
      </c>
      <c r="GD40" s="15"/>
      <c r="GE40" s="15"/>
      <c r="GF40" s="15">
        <v>0.78039999999999998</v>
      </c>
      <c r="GG40" s="15">
        <v>0.73</v>
      </c>
      <c r="GH40" s="9">
        <v>0</v>
      </c>
      <c r="GI40" s="9">
        <v>0</v>
      </c>
      <c r="GJ40" s="11">
        <v>1</v>
      </c>
      <c r="GK40" s="9">
        <v>0</v>
      </c>
      <c r="GL40" s="9">
        <v>0</v>
      </c>
      <c r="GM40" s="29">
        <v>949255</v>
      </c>
      <c r="GN40" s="21"/>
      <c r="GO40" s="10"/>
      <c r="GP40" s="28">
        <v>5.9</v>
      </c>
      <c r="GQ40" s="28"/>
      <c r="GR40" s="28">
        <v>24.872</v>
      </c>
      <c r="GS40" s="28"/>
      <c r="GT40" s="28"/>
      <c r="GU40" s="21"/>
      <c r="GV40" s="29">
        <v>0</v>
      </c>
      <c r="GW40" s="21"/>
      <c r="GX40" s="29"/>
      <c r="GY40" s="29"/>
      <c r="GZ40" s="29"/>
      <c r="HA40" s="21">
        <v>13.28</v>
      </c>
      <c r="HB40" s="28">
        <v>13.45759</v>
      </c>
      <c r="HC40" s="104"/>
      <c r="HD40" s="104"/>
      <c r="HE40" s="21">
        <v>1</v>
      </c>
      <c r="HF40" s="21">
        <v>0.36049999999999999</v>
      </c>
      <c r="HG40" s="103">
        <v>1</v>
      </c>
      <c r="HI40" s="21">
        <v>0.3997696</v>
      </c>
      <c r="HJ40" s="29">
        <v>139.565</v>
      </c>
      <c r="HK40" s="21">
        <v>0.62402389999999996</v>
      </c>
      <c r="HM40" s="29">
        <v>100</v>
      </c>
      <c r="HO40" s="21">
        <v>100</v>
      </c>
      <c r="HQ40" s="21">
        <v>63.062739999999998</v>
      </c>
      <c r="HR40" s="21">
        <v>25.306010000000001</v>
      </c>
      <c r="HS40" s="40">
        <v>0</v>
      </c>
      <c r="HT40" s="40">
        <v>0</v>
      </c>
      <c r="HU40" s="29">
        <v>4660</v>
      </c>
      <c r="HV40" s="21">
        <v>1.1652169999999999</v>
      </c>
      <c r="HW40" s="29"/>
      <c r="HY40" s="29">
        <v>0</v>
      </c>
      <c r="HZ40" s="65" t="s">
        <v>747</v>
      </c>
      <c r="IA40" s="20" t="s">
        <v>958</v>
      </c>
      <c r="IB40" s="29">
        <v>3</v>
      </c>
      <c r="IC40" s="11">
        <v>1</v>
      </c>
      <c r="ID40" s="29">
        <v>0</v>
      </c>
      <c r="IE40" s="29">
        <v>1</v>
      </c>
    </row>
    <row r="41" spans="1:239">
      <c r="A41" s="65" t="s">
        <v>748</v>
      </c>
      <c r="B41" s="8" t="s">
        <v>749</v>
      </c>
      <c r="C41" s="9">
        <v>80</v>
      </c>
      <c r="D41" s="20">
        <v>74</v>
      </c>
      <c r="E41" s="9">
        <v>80</v>
      </c>
      <c r="F41" s="77">
        <v>89</v>
      </c>
      <c r="G41" s="9">
        <v>127</v>
      </c>
      <c r="H41" s="20">
        <v>126</v>
      </c>
      <c r="I41" s="20">
        <v>140</v>
      </c>
      <c r="J41" s="20">
        <f t="shared" si="19"/>
        <v>3</v>
      </c>
      <c r="K41" s="21">
        <v>7.3791348600508899E-2</v>
      </c>
      <c r="L41" s="21">
        <f>ABS((H41-G41)/H41)</f>
        <v>7.9365079365079361E-3</v>
      </c>
      <c r="M41" s="29">
        <v>1</v>
      </c>
      <c r="N41" s="9">
        <v>127</v>
      </c>
      <c r="O41" s="77">
        <v>143</v>
      </c>
      <c r="P41" s="55">
        <v>57.16</v>
      </c>
      <c r="Q41" s="55">
        <v>58.9</v>
      </c>
      <c r="R41" s="55">
        <v>55.5</v>
      </c>
      <c r="S41" s="20">
        <v>740</v>
      </c>
      <c r="T41" s="29">
        <v>1181.2449402</v>
      </c>
      <c r="U41" s="29">
        <v>1634.432</v>
      </c>
      <c r="V41" s="11">
        <v>1307.044721</v>
      </c>
      <c r="W41" s="11">
        <v>1016</v>
      </c>
      <c r="X41" s="29">
        <v>1063.1279286018555</v>
      </c>
      <c r="Y41" s="29">
        <f t="shared" si="20"/>
        <v>5</v>
      </c>
      <c r="Z41" s="29">
        <v>1</v>
      </c>
      <c r="AA41" s="14">
        <v>1.01</v>
      </c>
      <c r="AB41" s="28">
        <v>42.100773333333329</v>
      </c>
      <c r="AC41" s="38">
        <v>68</v>
      </c>
      <c r="AF41" s="13">
        <v>35.354999999999997</v>
      </c>
      <c r="AG41" s="28">
        <v>40.795000000000002</v>
      </c>
      <c r="AH41" s="13">
        <v>39.6</v>
      </c>
      <c r="AI41" s="13">
        <v>38.583333333333336</v>
      </c>
      <c r="AJ41" s="11">
        <v>1</v>
      </c>
      <c r="AK41" s="13">
        <v>38.583333333333336</v>
      </c>
      <c r="AL41" s="13">
        <f>AVERAGE(AF41:AH41)</f>
        <v>38.583333333333336</v>
      </c>
      <c r="AM41" s="13">
        <f>AVERAGE(AF41:AH41)</f>
        <v>38.583333333333336</v>
      </c>
      <c r="AN41" s="14">
        <v>35.354999999999997</v>
      </c>
      <c r="AO41" s="9">
        <v>1</v>
      </c>
      <c r="AP41" s="57">
        <v>0.118893</v>
      </c>
      <c r="AQ41" s="20">
        <v>67</v>
      </c>
      <c r="AR41" s="46">
        <v>0.41055886763100002</v>
      </c>
      <c r="AS41" s="28">
        <v>27.1</v>
      </c>
      <c r="AT41" s="12">
        <v>2.028</v>
      </c>
      <c r="AU41" s="12">
        <v>5.266</v>
      </c>
      <c r="AV41" s="12">
        <v>3.621</v>
      </c>
      <c r="AW41" s="11">
        <v>1</v>
      </c>
      <c r="AX41" s="28">
        <v>47.177309999999999</v>
      </c>
      <c r="AY41" s="28">
        <v>70.082719999999995</v>
      </c>
      <c r="AZ41" s="28">
        <v>58.45552</v>
      </c>
      <c r="BA41" s="11">
        <v>1</v>
      </c>
      <c r="BB41" s="13">
        <v>53</v>
      </c>
      <c r="BC41" s="13">
        <v>41.6</v>
      </c>
      <c r="BD41" s="13">
        <v>29.9</v>
      </c>
      <c r="BE41" s="13">
        <v>1.2</v>
      </c>
      <c r="BF41" s="13">
        <v>10</v>
      </c>
      <c r="BG41" s="13">
        <v>0.12</v>
      </c>
      <c r="BH41" s="11">
        <v>57</v>
      </c>
      <c r="BI41" s="11">
        <v>57</v>
      </c>
      <c r="BJ41" s="14">
        <v>3.9</v>
      </c>
      <c r="BK41" s="14">
        <v>1.25</v>
      </c>
      <c r="BL41" s="11">
        <v>1</v>
      </c>
      <c r="BM41" s="14">
        <v>2.7</v>
      </c>
      <c r="BN41" s="14">
        <v>1.46</v>
      </c>
      <c r="BO41" s="17">
        <v>4</v>
      </c>
      <c r="BP41" s="11">
        <v>4</v>
      </c>
      <c r="BQ41" s="11">
        <v>27</v>
      </c>
      <c r="BR41" s="18">
        <v>0.14814814814814814</v>
      </c>
      <c r="BS41" s="13">
        <v>76</v>
      </c>
      <c r="BT41" s="13"/>
      <c r="BU41" s="11">
        <v>76</v>
      </c>
      <c r="BV41" s="11"/>
      <c r="BW41" s="11">
        <v>65</v>
      </c>
      <c r="BX41" s="13">
        <v>42</v>
      </c>
      <c r="BY41" s="13"/>
      <c r="BZ41" s="16">
        <f t="shared" ref="BZ41:BZ47" si="21">AVERAGE(BW41:BY41)</f>
        <v>53.5</v>
      </c>
      <c r="CA41" s="11">
        <v>42</v>
      </c>
      <c r="CB41" s="29">
        <v>42</v>
      </c>
      <c r="CC41" s="13"/>
      <c r="CD41" s="29">
        <v>42</v>
      </c>
      <c r="CE41" s="29"/>
      <c r="CF41" s="29"/>
      <c r="CG41" s="29">
        <v>42</v>
      </c>
      <c r="CH41" s="29">
        <v>1</v>
      </c>
      <c r="CI41" s="17">
        <v>52.5</v>
      </c>
      <c r="CJ41" s="13">
        <v>65</v>
      </c>
      <c r="CK41" s="11">
        <f t="shared" ref="CK41:CK55" si="22">AVERAGE(CA41:CJ41)</f>
        <v>40.928571428571431</v>
      </c>
      <c r="CL41" s="29">
        <v>47.7</v>
      </c>
      <c r="CM41" s="29">
        <v>43</v>
      </c>
      <c r="CN41" s="20">
        <v>51</v>
      </c>
      <c r="CO41" s="75">
        <v>58</v>
      </c>
      <c r="CP41" s="75">
        <v>61</v>
      </c>
      <c r="CQ41" s="75">
        <v>54</v>
      </c>
      <c r="CR41" s="75">
        <v>79</v>
      </c>
      <c r="CS41" s="130">
        <v>77</v>
      </c>
      <c r="CT41" s="19">
        <v>59</v>
      </c>
      <c r="CU41" s="19">
        <v>40.4</v>
      </c>
      <c r="CV41" s="19">
        <v>47.6</v>
      </c>
      <c r="CW41" s="19">
        <v>18.600000000000001</v>
      </c>
      <c r="CX41" s="19">
        <v>49</v>
      </c>
      <c r="CY41" s="11">
        <v>64</v>
      </c>
      <c r="CZ41" s="11">
        <v>56</v>
      </c>
      <c r="DA41" s="20">
        <v>77</v>
      </c>
      <c r="DB41" s="11">
        <v>56</v>
      </c>
      <c r="DC41" s="11">
        <f t="shared" ref="DC41:DC55" si="23">AVERAGE(CZ41:DB41)</f>
        <v>63</v>
      </c>
      <c r="DD41" s="11">
        <v>60</v>
      </c>
      <c r="DE41" s="20">
        <v>43</v>
      </c>
      <c r="DF41" s="11">
        <v>30</v>
      </c>
      <c r="DG41" s="11">
        <f t="shared" ref="DG41:DG47" si="24">AVERAGE(DD41:DF41)</f>
        <v>44.333333333333336</v>
      </c>
      <c r="DH41" s="29">
        <v>20</v>
      </c>
      <c r="DI41" s="29">
        <v>3</v>
      </c>
      <c r="DJ41" s="19">
        <v>62.47</v>
      </c>
      <c r="DK41" s="19">
        <v>1.53</v>
      </c>
      <c r="DL41" s="21">
        <v>0.23076920000000001</v>
      </c>
      <c r="DM41" s="29">
        <v>0</v>
      </c>
      <c r="DN41" s="21">
        <v>0.65714286054883675</v>
      </c>
      <c r="DO41" s="20">
        <v>0</v>
      </c>
      <c r="DP41" s="20">
        <v>7</v>
      </c>
      <c r="DQ41" s="20">
        <v>-7</v>
      </c>
      <c r="DR41" s="20">
        <f t="shared" ref="DR41:DR47" si="25">DQ41+10</f>
        <v>3</v>
      </c>
      <c r="DS41" s="20">
        <v>22</v>
      </c>
      <c r="DT41" s="20">
        <v>182</v>
      </c>
      <c r="DU41" s="20">
        <v>120</v>
      </c>
      <c r="DV41" s="20">
        <v>28</v>
      </c>
      <c r="DW41" s="21">
        <v>0.7857142857142857</v>
      </c>
      <c r="DX41" s="21">
        <v>6.5</v>
      </c>
      <c r="DY41" s="21">
        <f t="shared" ref="DY41:DY47" si="26">(DS41-DT41)/DV41</f>
        <v>-5.7142857142857144</v>
      </c>
      <c r="DZ41" s="21">
        <v>4.2857142857142856</v>
      </c>
      <c r="EA41" s="20">
        <v>22</v>
      </c>
      <c r="EB41" s="20">
        <v>182</v>
      </c>
      <c r="EC41" s="20">
        <v>120</v>
      </c>
      <c r="ED41" s="20">
        <v>28</v>
      </c>
      <c r="EE41" s="21">
        <v>0.7857142857142857</v>
      </c>
      <c r="EF41" s="21">
        <v>6.5</v>
      </c>
      <c r="EG41" s="21">
        <f t="shared" ref="EG41:EG47" si="27">(EA41-EB41)/ED41</f>
        <v>-5.7142857142857144</v>
      </c>
      <c r="EH41" s="21">
        <v>4.2857142857142856</v>
      </c>
      <c r="EI41" s="20">
        <v>22</v>
      </c>
      <c r="EJ41" s="20">
        <v>109</v>
      </c>
      <c r="EK41" s="20">
        <v>103</v>
      </c>
      <c r="EL41" s="20">
        <v>19</v>
      </c>
      <c r="EM41" s="21">
        <v>1.1578947368421053</v>
      </c>
      <c r="EN41" s="21">
        <v>5.7368421052631575</v>
      </c>
      <c r="EO41" s="21">
        <f t="shared" ref="EO41:EO47" si="28">(EI41-EJ41)/EL41</f>
        <v>-4.5789473684210522</v>
      </c>
      <c r="EP41" s="21">
        <v>5.4210526315789478</v>
      </c>
      <c r="EQ41" s="20">
        <v>6</v>
      </c>
      <c r="ER41" s="20">
        <v>63</v>
      </c>
      <c r="ES41" s="20">
        <v>43</v>
      </c>
      <c r="ET41" s="20">
        <v>10</v>
      </c>
      <c r="EU41" s="21">
        <v>0.6</v>
      </c>
      <c r="EV41" s="21">
        <v>6.3</v>
      </c>
      <c r="EW41" s="21">
        <f t="shared" ref="EW41:EW47" si="29">(EQ41-ER41)/ET41</f>
        <v>-5.7</v>
      </c>
      <c r="EX41" s="21">
        <v>4.3</v>
      </c>
      <c r="EY41" s="20">
        <v>4</v>
      </c>
      <c r="EZ41" s="21">
        <v>1.3862943611198906</v>
      </c>
      <c r="FA41" s="21">
        <v>10.944444444444445</v>
      </c>
      <c r="FB41" s="37">
        <v>11</v>
      </c>
      <c r="FC41" s="20">
        <v>0</v>
      </c>
      <c r="FD41" s="29">
        <v>0</v>
      </c>
      <c r="FE41" s="29">
        <v>2</v>
      </c>
      <c r="FF41" s="21">
        <v>0.112745</v>
      </c>
      <c r="FG41" s="10">
        <v>-0.43466100269349101</v>
      </c>
      <c r="FH41" s="10">
        <v>-0.10107161309377601</v>
      </c>
      <c r="FI41" s="10">
        <v>-0.28677755680361999</v>
      </c>
      <c r="FJ41" s="10">
        <v>0.27836296766957003</v>
      </c>
      <c r="FK41" s="10">
        <v>-1.36123512613244E-2</v>
      </c>
      <c r="FL41" s="10">
        <v>-0.301476970023552</v>
      </c>
      <c r="FM41" s="21">
        <v>3.6953100000000001</v>
      </c>
      <c r="FN41" s="20">
        <v>85</v>
      </c>
      <c r="FO41" s="28">
        <v>25.9</v>
      </c>
      <c r="FP41" s="21">
        <v>-0.38080570955149667</v>
      </c>
      <c r="FQ41" s="20">
        <v>101</v>
      </c>
      <c r="FR41" s="20">
        <v>107</v>
      </c>
      <c r="FS41" s="20">
        <v>3.6</v>
      </c>
      <c r="FT41" s="20">
        <v>51</v>
      </c>
      <c r="FU41" s="20">
        <v>67</v>
      </c>
      <c r="FV41" s="20">
        <v>43.5</v>
      </c>
      <c r="FX41" s="124"/>
      <c r="FY41" s="28">
        <v>9</v>
      </c>
      <c r="FZ41" s="123">
        <v>9</v>
      </c>
      <c r="GA41" s="129">
        <v>9</v>
      </c>
      <c r="GB41" s="9">
        <v>0</v>
      </c>
      <c r="GC41" s="13">
        <v>15.7</v>
      </c>
      <c r="GD41" s="15">
        <v>0.71</v>
      </c>
      <c r="GE41" s="15">
        <v>0.71</v>
      </c>
      <c r="GF41" s="15">
        <v>0.70609999999999995</v>
      </c>
      <c r="GG41" s="15">
        <v>0.73</v>
      </c>
      <c r="GH41" s="9">
        <v>0</v>
      </c>
      <c r="GI41" s="9">
        <v>0</v>
      </c>
      <c r="GJ41" s="11">
        <v>1</v>
      </c>
      <c r="GK41" s="11">
        <v>0</v>
      </c>
      <c r="GL41" s="11">
        <v>0</v>
      </c>
      <c r="GM41" s="29">
        <v>15360394</v>
      </c>
      <c r="GN41" s="21">
        <v>17.074999999999999</v>
      </c>
      <c r="GO41" s="10">
        <v>5.5</v>
      </c>
      <c r="GP41" s="28">
        <v>5.5</v>
      </c>
      <c r="GQ41" s="28">
        <v>33.9</v>
      </c>
      <c r="GR41" s="28">
        <v>33.545999999999999</v>
      </c>
      <c r="GS41" s="28">
        <v>35.9</v>
      </c>
      <c r="GT41" s="28">
        <v>59.304698940000002</v>
      </c>
      <c r="GU41" s="21">
        <v>1</v>
      </c>
      <c r="GV41" s="29">
        <v>0</v>
      </c>
      <c r="GW41" s="21">
        <v>1.6333709999999999</v>
      </c>
      <c r="GX41" s="29">
        <v>9</v>
      </c>
      <c r="GY41" s="29">
        <v>0</v>
      </c>
      <c r="GZ41" s="29">
        <v>0</v>
      </c>
      <c r="HA41" s="21">
        <v>5.33</v>
      </c>
      <c r="HB41" s="20">
        <v>7.94</v>
      </c>
      <c r="HC41" s="29">
        <v>1</v>
      </c>
      <c r="HD41" s="29">
        <v>1</v>
      </c>
      <c r="HE41" s="21">
        <v>1</v>
      </c>
      <c r="HF41" s="29">
        <v>57.47</v>
      </c>
      <c r="HG41" s="20">
        <v>100</v>
      </c>
      <c r="HH41" s="20">
        <v>100</v>
      </c>
      <c r="HI41" s="21">
        <v>0.19299140000000001</v>
      </c>
      <c r="HJ41" s="20">
        <v>278.51</v>
      </c>
      <c r="HK41" s="21">
        <v>0.4331179</v>
      </c>
      <c r="HL41" s="21">
        <v>0.45</v>
      </c>
      <c r="HM41" s="29">
        <v>19</v>
      </c>
      <c r="HN41" s="20">
        <v>277.57</v>
      </c>
      <c r="HO41" s="29">
        <v>43</v>
      </c>
      <c r="HP41" s="20">
        <v>45</v>
      </c>
      <c r="HQ41" s="21">
        <v>168.41130000000001</v>
      </c>
      <c r="HR41" s="21">
        <v>52.712980000000002</v>
      </c>
      <c r="HS41" s="40">
        <v>0</v>
      </c>
      <c r="HT41" s="40">
        <v>0</v>
      </c>
      <c r="HU41" s="29">
        <v>5190</v>
      </c>
      <c r="HV41" s="21">
        <v>1.069</v>
      </c>
      <c r="HW41" s="29">
        <v>227540</v>
      </c>
      <c r="HX41" s="20">
        <v>235516</v>
      </c>
      <c r="HY41" s="29">
        <v>0</v>
      </c>
      <c r="HZ41" s="65" t="s">
        <v>729</v>
      </c>
      <c r="IA41" s="20" t="s">
        <v>710</v>
      </c>
      <c r="IB41" s="29">
        <v>6</v>
      </c>
      <c r="IC41" s="11">
        <v>0</v>
      </c>
      <c r="ID41" s="29">
        <v>1</v>
      </c>
      <c r="IE41" s="29">
        <v>1</v>
      </c>
    </row>
    <row r="42" spans="1:239">
      <c r="A42" s="65" t="s">
        <v>969</v>
      </c>
      <c r="B42" s="8" t="s">
        <v>750</v>
      </c>
      <c r="C42" s="9">
        <v>60</v>
      </c>
      <c r="D42" s="20">
        <v>60</v>
      </c>
      <c r="E42" s="9">
        <v>60</v>
      </c>
      <c r="F42" s="77">
        <v>76</v>
      </c>
      <c r="G42" s="9">
        <v>81</v>
      </c>
      <c r="H42" s="20">
        <v>82</v>
      </c>
      <c r="I42" s="20">
        <v>94</v>
      </c>
      <c r="J42" s="20">
        <f t="shared" si="19"/>
        <v>3</v>
      </c>
      <c r="K42" s="21">
        <v>9.727626459143969E-2</v>
      </c>
      <c r="L42" s="21">
        <f>ABS((H42-G42)/H42)</f>
        <v>1.2195121951219513E-2</v>
      </c>
      <c r="M42" s="29">
        <v>1</v>
      </c>
      <c r="N42" s="9">
        <v>81</v>
      </c>
      <c r="O42" s="77">
        <v>107</v>
      </c>
      <c r="P42" s="55">
        <v>61.42</v>
      </c>
      <c r="Q42" s="55">
        <v>64.180000000000007</v>
      </c>
      <c r="R42" s="55">
        <v>58.8</v>
      </c>
      <c r="S42" s="20">
        <v>200</v>
      </c>
      <c r="T42" s="29">
        <v>3597.8012229999999</v>
      </c>
      <c r="U42" s="29">
        <v>3469.1350000000002</v>
      </c>
      <c r="V42" s="11">
        <v>3679.0357600000002</v>
      </c>
      <c r="W42" s="11">
        <v>2576</v>
      </c>
      <c r="X42" s="29">
        <v>3008.9813691745653</v>
      </c>
      <c r="Y42" s="29">
        <f t="shared" si="20"/>
        <v>5</v>
      </c>
      <c r="Z42" s="29">
        <v>1</v>
      </c>
      <c r="AA42" s="14">
        <v>1.28</v>
      </c>
      <c r="AB42" s="28">
        <v>41.723763333333331</v>
      </c>
      <c r="AC42" s="38">
        <v>77</v>
      </c>
      <c r="AD42" s="38">
        <v>64.3</v>
      </c>
      <c r="AE42" s="29">
        <v>45</v>
      </c>
      <c r="AF42" s="13">
        <v>59.06</v>
      </c>
      <c r="AG42" s="28">
        <v>59.87</v>
      </c>
      <c r="AH42" s="13">
        <v>55.8</v>
      </c>
      <c r="AI42" s="13">
        <v>58.243333333333339</v>
      </c>
      <c r="AJ42" s="11">
        <v>1</v>
      </c>
      <c r="AK42" s="13">
        <v>58.243333333333339</v>
      </c>
      <c r="AL42" s="13">
        <f>AVERAGE(AF42:AH42)</f>
        <v>58.243333333333339</v>
      </c>
      <c r="AM42" s="13">
        <f>AVERAGE(AF42:AH42)</f>
        <v>58.243333333333339</v>
      </c>
      <c r="AN42" s="14">
        <v>59.06</v>
      </c>
      <c r="AO42" s="9">
        <v>0</v>
      </c>
      <c r="AP42" s="57">
        <v>9.7285999999999997E-2</v>
      </c>
      <c r="AQ42" s="20">
        <v>29</v>
      </c>
      <c r="AR42" s="46">
        <v>0.17265739040749997</v>
      </c>
      <c r="AS42" s="28">
        <v>28.5</v>
      </c>
      <c r="AT42" s="12">
        <v>2.6720000000000002</v>
      </c>
      <c r="AU42" s="12">
        <v>3.4049999999999998</v>
      </c>
      <c r="AV42" s="12">
        <v>3.04</v>
      </c>
      <c r="AW42" s="11">
        <v>1</v>
      </c>
      <c r="AX42" s="28">
        <v>53.16798</v>
      </c>
      <c r="AY42" s="28">
        <v>68.822469999999996</v>
      </c>
      <c r="AZ42" s="28">
        <v>61.021709999999999</v>
      </c>
      <c r="BA42" s="11">
        <v>1</v>
      </c>
      <c r="BB42" s="13">
        <v>46.7</v>
      </c>
      <c r="BC42" s="13">
        <v>38.799999999999997</v>
      </c>
      <c r="BD42" s="13">
        <v>31</v>
      </c>
      <c r="BE42" s="13">
        <v>1.1000000000000001</v>
      </c>
      <c r="BF42" s="13">
        <v>8.5</v>
      </c>
      <c r="BG42" s="13">
        <v>0.93500000000000005</v>
      </c>
      <c r="BH42" s="11">
        <v>90</v>
      </c>
      <c r="BI42" s="11">
        <v>90</v>
      </c>
      <c r="BJ42" s="14">
        <v>3.15</v>
      </c>
      <c r="BK42" s="14">
        <v>1.65</v>
      </c>
      <c r="BL42" s="11">
        <v>1</v>
      </c>
      <c r="BM42" s="14">
        <v>1.5</v>
      </c>
      <c r="BN42" s="14">
        <v>1.0266666666666666</v>
      </c>
      <c r="BO42" s="17">
        <v>52</v>
      </c>
      <c r="BP42" s="11">
        <v>25</v>
      </c>
      <c r="BQ42" s="11">
        <v>14</v>
      </c>
      <c r="BR42" s="18">
        <v>1.7857142857142858</v>
      </c>
      <c r="BS42" s="13"/>
      <c r="BT42" s="13"/>
      <c r="BU42" s="11">
        <v>60</v>
      </c>
      <c r="BV42" s="11">
        <v>50</v>
      </c>
      <c r="BW42" s="11">
        <v>34</v>
      </c>
      <c r="BX42" s="13">
        <v>22.6</v>
      </c>
      <c r="BY42" s="16">
        <v>34</v>
      </c>
      <c r="BZ42" s="16">
        <f t="shared" si="21"/>
        <v>30.2</v>
      </c>
      <c r="CA42" s="11">
        <v>23</v>
      </c>
      <c r="CB42" s="29">
        <v>31.95</v>
      </c>
      <c r="CC42" s="16">
        <v>34</v>
      </c>
      <c r="CD42" s="29">
        <v>29.65</v>
      </c>
      <c r="CE42" s="29"/>
      <c r="CF42" s="29"/>
      <c r="CG42" s="29">
        <v>29.65</v>
      </c>
      <c r="CH42" s="29">
        <v>1</v>
      </c>
      <c r="CI42" s="17">
        <v>30</v>
      </c>
      <c r="CJ42" s="13">
        <v>34</v>
      </c>
      <c r="CK42" s="11">
        <f t="shared" si="22"/>
        <v>26.65625</v>
      </c>
      <c r="CL42" s="131">
        <v>55</v>
      </c>
      <c r="CM42" s="29">
        <v>59.333333333333336</v>
      </c>
      <c r="CN42" s="20">
        <v>60</v>
      </c>
      <c r="CO42" s="75">
        <v>66</v>
      </c>
      <c r="CP42" s="75">
        <v>68</v>
      </c>
      <c r="CQ42" s="130">
        <v>53</v>
      </c>
      <c r="CR42" s="75">
        <v>64</v>
      </c>
      <c r="CS42" s="130">
        <v>99</v>
      </c>
      <c r="CT42" s="19">
        <v>44.4</v>
      </c>
      <c r="CU42" s="19">
        <v>65.8</v>
      </c>
      <c r="CV42" s="19">
        <v>58.2</v>
      </c>
      <c r="CW42" s="19">
        <v>24</v>
      </c>
      <c r="CX42" s="19">
        <v>56.133333333333326</v>
      </c>
      <c r="CY42" s="11">
        <v>68</v>
      </c>
      <c r="CZ42" s="11">
        <v>69</v>
      </c>
      <c r="DA42" s="20">
        <v>42</v>
      </c>
      <c r="DB42" s="11">
        <v>60</v>
      </c>
      <c r="DC42" s="11">
        <f t="shared" si="23"/>
        <v>57</v>
      </c>
      <c r="DD42" s="11">
        <v>67</v>
      </c>
      <c r="DE42" s="20">
        <v>50</v>
      </c>
      <c r="DF42" s="11">
        <v>57</v>
      </c>
      <c r="DG42" s="11">
        <f t="shared" si="24"/>
        <v>58</v>
      </c>
      <c r="DH42" s="29">
        <v>25</v>
      </c>
      <c r="DI42" s="29">
        <v>21</v>
      </c>
      <c r="DJ42" s="19">
        <v>63.12</v>
      </c>
      <c r="DK42" s="19">
        <v>0.02</v>
      </c>
      <c r="DL42" s="21">
        <v>0.1153846</v>
      </c>
      <c r="DM42" s="29">
        <v>1</v>
      </c>
      <c r="DN42" s="21">
        <v>1.5571428537368772</v>
      </c>
      <c r="DO42" s="20">
        <v>4</v>
      </c>
      <c r="DP42" s="20">
        <v>1</v>
      </c>
      <c r="DQ42" s="20">
        <v>3</v>
      </c>
      <c r="DR42" s="20">
        <f t="shared" si="25"/>
        <v>13</v>
      </c>
      <c r="DS42" s="20">
        <v>144</v>
      </c>
      <c r="DT42" s="20">
        <v>477</v>
      </c>
      <c r="DU42" s="20">
        <v>567</v>
      </c>
      <c r="DV42" s="20">
        <v>90</v>
      </c>
      <c r="DW42" s="21">
        <v>1.6</v>
      </c>
      <c r="DX42" s="21">
        <v>5.3</v>
      </c>
      <c r="DY42" s="21">
        <f t="shared" si="26"/>
        <v>-3.7</v>
      </c>
      <c r="DZ42" s="21">
        <v>6.3</v>
      </c>
      <c r="EA42" s="20">
        <v>52</v>
      </c>
      <c r="EB42" s="20">
        <v>103</v>
      </c>
      <c r="EC42" s="20">
        <v>249</v>
      </c>
      <c r="ED42" s="20">
        <v>30</v>
      </c>
      <c r="EE42" s="21">
        <v>1.7333333333333334</v>
      </c>
      <c r="EF42" s="21">
        <v>3.4333333333333331</v>
      </c>
      <c r="EG42" s="21">
        <f t="shared" si="27"/>
        <v>-1.7</v>
      </c>
      <c r="EH42" s="21">
        <v>8.3000000000000007</v>
      </c>
      <c r="EI42" s="20">
        <v>36</v>
      </c>
      <c r="EJ42" s="20">
        <v>69</v>
      </c>
      <c r="EK42" s="20">
        <v>167</v>
      </c>
      <c r="EL42" s="20">
        <v>20</v>
      </c>
      <c r="EM42" s="21">
        <v>1.8</v>
      </c>
      <c r="EN42" s="21">
        <v>3.45</v>
      </c>
      <c r="EO42" s="21">
        <f t="shared" si="28"/>
        <v>-1.65</v>
      </c>
      <c r="EP42" s="21">
        <v>8.35</v>
      </c>
      <c r="EQ42" s="20">
        <v>20</v>
      </c>
      <c r="ER42" s="20">
        <v>35</v>
      </c>
      <c r="ES42" s="20">
        <v>85</v>
      </c>
      <c r="ET42" s="20">
        <v>10</v>
      </c>
      <c r="EU42" s="21">
        <v>2</v>
      </c>
      <c r="EV42" s="21">
        <v>3.5</v>
      </c>
      <c r="EW42" s="21">
        <f t="shared" si="29"/>
        <v>-1.5</v>
      </c>
      <c r="EX42" s="21">
        <v>8.5</v>
      </c>
      <c r="EY42" s="20">
        <v>6</v>
      </c>
      <c r="EZ42" s="21">
        <v>1.791759469228055</v>
      </c>
      <c r="FA42" s="21">
        <v>7.9444444444444446</v>
      </c>
      <c r="FB42" s="37">
        <v>6</v>
      </c>
      <c r="FC42" s="20">
        <v>0</v>
      </c>
      <c r="FD42" s="29">
        <v>0</v>
      </c>
      <c r="FE42" s="29">
        <v>0</v>
      </c>
      <c r="FF42" s="21">
        <v>0.77941199999999999</v>
      </c>
      <c r="FG42" s="10">
        <v>-0.56461318713896802</v>
      </c>
      <c r="FH42" s="10">
        <v>-0.75093366162234598</v>
      </c>
      <c r="FI42" s="10">
        <v>-0.22501824578941099</v>
      </c>
      <c r="FJ42" s="10">
        <v>0.444202272223092</v>
      </c>
      <c r="FK42" s="10">
        <v>-1.1056763126901401</v>
      </c>
      <c r="FL42" s="10">
        <v>-0.81944615326046999</v>
      </c>
      <c r="FM42" s="21">
        <v>2.8411400000000002</v>
      </c>
      <c r="FN42" s="20">
        <v>123</v>
      </c>
      <c r="FO42" s="28">
        <v>4.4000000000000004</v>
      </c>
      <c r="FP42" s="21">
        <v>-6.1452254934268757E-2</v>
      </c>
      <c r="FQ42" s="20">
        <v>98</v>
      </c>
      <c r="FR42" s="20">
        <v>108</v>
      </c>
      <c r="FS42" s="20">
        <v>3.1</v>
      </c>
      <c r="FT42" s="20">
        <v>23</v>
      </c>
      <c r="FU42" s="20">
        <v>34</v>
      </c>
      <c r="FV42" s="20">
        <v>20.6</v>
      </c>
      <c r="FW42" s="20">
        <v>0.47599999999999998</v>
      </c>
      <c r="FX42" s="124">
        <v>7</v>
      </c>
      <c r="FY42" s="28">
        <v>12.5</v>
      </c>
      <c r="FZ42" s="123">
        <v>8.1999999999999993</v>
      </c>
      <c r="GA42" s="129">
        <v>7</v>
      </c>
      <c r="GB42" s="9">
        <v>0</v>
      </c>
      <c r="GC42" s="13">
        <v>0</v>
      </c>
      <c r="GD42" s="15">
        <v>0.64</v>
      </c>
      <c r="GE42" s="15">
        <v>0.64</v>
      </c>
      <c r="GF42" s="15">
        <v>0.47670000000000001</v>
      </c>
      <c r="GG42" s="15">
        <v>0.52</v>
      </c>
      <c r="GH42" s="9">
        <v>0</v>
      </c>
      <c r="GI42" s="9">
        <v>0</v>
      </c>
      <c r="GJ42" s="11">
        <v>0</v>
      </c>
      <c r="GK42" s="9">
        <v>1</v>
      </c>
      <c r="GL42" s="11">
        <v>0</v>
      </c>
      <c r="GM42" s="29">
        <v>9630466</v>
      </c>
      <c r="GN42" s="21">
        <v>10.621230000000001</v>
      </c>
      <c r="GO42" s="10">
        <v>5.33</v>
      </c>
      <c r="GP42" s="28">
        <v>5.3333329999999997</v>
      </c>
      <c r="GQ42" s="28">
        <v>38</v>
      </c>
      <c r="GR42" s="28">
        <v>38.1</v>
      </c>
      <c r="GS42" s="28">
        <v>38.9</v>
      </c>
      <c r="GT42" s="28">
        <v>52.412899019999998</v>
      </c>
      <c r="GU42" s="21">
        <v>1.2E-2</v>
      </c>
      <c r="GV42" s="29">
        <v>0</v>
      </c>
      <c r="GW42" s="21">
        <v>3.274858</v>
      </c>
      <c r="GX42" s="29">
        <v>2</v>
      </c>
      <c r="GY42" s="29">
        <v>0</v>
      </c>
      <c r="GZ42" s="29">
        <v>0</v>
      </c>
      <c r="HA42" s="21">
        <v>14.38</v>
      </c>
      <c r="HB42" s="20">
        <v>15.74</v>
      </c>
      <c r="HC42" s="29">
        <v>1</v>
      </c>
      <c r="HD42" s="29">
        <v>0</v>
      </c>
      <c r="HE42" s="21">
        <v>1</v>
      </c>
      <c r="HF42" s="29">
        <v>31.44</v>
      </c>
      <c r="HG42" s="20">
        <v>100</v>
      </c>
      <c r="HH42" s="20">
        <v>79</v>
      </c>
      <c r="HI42" s="21">
        <v>0.42545810000000001</v>
      </c>
      <c r="HJ42" s="20">
        <v>105.1</v>
      </c>
      <c r="HK42" s="21">
        <v>0.73277939999999997</v>
      </c>
      <c r="HL42" s="21">
        <v>0.7</v>
      </c>
      <c r="HM42" s="29">
        <v>42</v>
      </c>
      <c r="HN42" s="20">
        <v>104.89</v>
      </c>
      <c r="HO42" s="29">
        <v>73</v>
      </c>
      <c r="HP42" s="20">
        <v>70</v>
      </c>
      <c r="HQ42" s="21">
        <v>168.71039999999999</v>
      </c>
      <c r="HR42" s="21">
        <v>45.55894</v>
      </c>
      <c r="HS42" s="40">
        <v>0</v>
      </c>
      <c r="HT42" s="40">
        <v>0</v>
      </c>
      <c r="HU42" s="29">
        <v>3300</v>
      </c>
      <c r="HV42" s="21"/>
      <c r="HW42" s="29">
        <v>108430</v>
      </c>
      <c r="HX42" s="20">
        <v>108418.3</v>
      </c>
      <c r="HY42" s="29">
        <v>0</v>
      </c>
      <c r="HZ42" s="65" t="s">
        <v>751</v>
      </c>
      <c r="IA42" s="20" t="s">
        <v>752</v>
      </c>
      <c r="IB42" s="29">
        <v>6</v>
      </c>
      <c r="IC42" s="11">
        <v>0</v>
      </c>
      <c r="ID42" s="29">
        <v>1</v>
      </c>
      <c r="IE42" s="29">
        <v>1</v>
      </c>
    </row>
    <row r="43" spans="1:239">
      <c r="A43" s="65" t="s">
        <v>747</v>
      </c>
      <c r="B43" s="8" t="s">
        <v>753</v>
      </c>
      <c r="C43" s="9"/>
      <c r="D43" s="20">
        <v>145</v>
      </c>
      <c r="E43" s="9">
        <v>145</v>
      </c>
      <c r="F43" s="77">
        <v>158</v>
      </c>
      <c r="G43" s="9">
        <v>237</v>
      </c>
      <c r="H43" s="20">
        <v>240</v>
      </c>
      <c r="I43" s="20">
        <v>237</v>
      </c>
      <c r="J43" s="20">
        <f t="shared" si="19"/>
        <v>3</v>
      </c>
      <c r="K43" s="21">
        <v>1.2605042016806723E-2</v>
      </c>
      <c r="L43" s="21">
        <f>ABS((H43-G43)/H43)</f>
        <v>1.2500000000000001E-2</v>
      </c>
      <c r="M43" s="29">
        <v>1</v>
      </c>
      <c r="N43" s="9">
        <v>237</v>
      </c>
      <c r="O43" s="77">
        <v>266</v>
      </c>
      <c r="P43" s="55">
        <v>43.71</v>
      </c>
      <c r="Q43" s="55">
        <v>44.2</v>
      </c>
      <c r="R43" s="55">
        <v>43.25</v>
      </c>
      <c r="S43" s="20">
        <v>1600</v>
      </c>
      <c r="T43" s="29">
        <v>2434.9943873000002</v>
      </c>
      <c r="U43" s="29">
        <v>1769.4349999999999</v>
      </c>
      <c r="V43" s="11">
        <v>2651.1302839999998</v>
      </c>
      <c r="W43" s="11">
        <v>501</v>
      </c>
      <c r="X43" s="29">
        <v>526.1266299535165</v>
      </c>
      <c r="Y43" s="29">
        <f t="shared" si="20"/>
        <v>5</v>
      </c>
      <c r="Z43" s="29">
        <v>1</v>
      </c>
      <c r="AA43" s="14">
        <v>1.37</v>
      </c>
      <c r="AB43" s="28">
        <v>56.318703333333332</v>
      </c>
      <c r="AC43" s="38">
        <v>50</v>
      </c>
      <c r="AD43" s="38"/>
      <c r="AE43" s="38"/>
      <c r="AF43" s="13"/>
      <c r="AG43" s="28">
        <v>40.299999999999997</v>
      </c>
      <c r="AH43" s="13">
        <v>40.299999999999997</v>
      </c>
      <c r="AI43" s="13">
        <v>40.299999999999997</v>
      </c>
      <c r="AJ43" s="11">
        <v>1</v>
      </c>
      <c r="AK43" s="13">
        <v>40.299999999999997</v>
      </c>
      <c r="AL43" s="13">
        <f>AVERAGE(AF43:AH43)</f>
        <v>40.299999999999997</v>
      </c>
      <c r="AM43" s="13">
        <f>AVERAGE(AF43:AH43)</f>
        <v>40.299999999999997</v>
      </c>
      <c r="AN43" s="14">
        <v>39.687620000000003</v>
      </c>
      <c r="AO43" s="9">
        <v>1</v>
      </c>
      <c r="AP43" s="57"/>
      <c r="AQ43" s="20">
        <v>48</v>
      </c>
      <c r="AR43" s="46">
        <v>0.43381278076800001</v>
      </c>
      <c r="AS43" s="28">
        <v>18</v>
      </c>
      <c r="AT43" s="12"/>
      <c r="AU43" s="12"/>
      <c r="AV43" s="12"/>
      <c r="AW43" s="11">
        <v>0</v>
      </c>
      <c r="AX43" s="28">
        <v>13</v>
      </c>
      <c r="AY43" s="28"/>
      <c r="AZ43" s="28"/>
      <c r="BA43" s="11">
        <v>0</v>
      </c>
      <c r="BB43" s="13">
        <v>87</v>
      </c>
      <c r="BC43" s="13">
        <v>76</v>
      </c>
      <c r="BD43" s="13">
        <v>65</v>
      </c>
      <c r="BF43" s="13">
        <v>60</v>
      </c>
      <c r="BG43" s="13"/>
      <c r="BH43" s="11">
        <v>52.5</v>
      </c>
      <c r="BI43" s="11">
        <v>52.5</v>
      </c>
      <c r="BJ43" s="14">
        <v>3.4</v>
      </c>
      <c r="BK43" s="14">
        <v>1.95</v>
      </c>
      <c r="BL43" s="11">
        <v>1</v>
      </c>
      <c r="BM43" s="14">
        <v>1.5</v>
      </c>
      <c r="BN43" s="14">
        <v>0.56499999999999995</v>
      </c>
      <c r="BO43" s="17">
        <v>13</v>
      </c>
      <c r="BP43" s="11">
        <v>13</v>
      </c>
      <c r="BQ43" s="11"/>
      <c r="BR43" s="18"/>
      <c r="BS43" s="13"/>
      <c r="BT43" s="13"/>
      <c r="BU43" s="11">
        <v>32</v>
      </c>
      <c r="BV43" s="11"/>
      <c r="BW43" s="11">
        <v>36</v>
      </c>
      <c r="BX43" s="13">
        <v>76.099999999999994</v>
      </c>
      <c r="BY43" s="13"/>
      <c r="BZ43" s="16">
        <f t="shared" si="21"/>
        <v>56.05</v>
      </c>
      <c r="CA43" s="11">
        <v>76</v>
      </c>
      <c r="CB43" s="29">
        <v>30.5</v>
      </c>
      <c r="CC43" s="13"/>
      <c r="CD43" s="29">
        <v>53.25</v>
      </c>
      <c r="CE43" s="29"/>
      <c r="CF43" s="29"/>
      <c r="CG43" s="29">
        <v>53.25</v>
      </c>
      <c r="CH43" s="29">
        <v>1</v>
      </c>
      <c r="CI43" s="17">
        <v>31</v>
      </c>
      <c r="CJ43" s="13"/>
      <c r="CK43" s="11">
        <f t="shared" si="22"/>
        <v>40.833333333333336</v>
      </c>
      <c r="CL43" s="29">
        <v>47.7</v>
      </c>
      <c r="CM43" s="29">
        <v>39.166666666666664</v>
      </c>
      <c r="CN43" s="20">
        <v>38</v>
      </c>
      <c r="CO43" s="75">
        <v>17</v>
      </c>
      <c r="CP43" s="75">
        <v>35</v>
      </c>
      <c r="CQ43" s="75">
        <v>54</v>
      </c>
      <c r="CR43" s="75">
        <v>52</v>
      </c>
      <c r="CS43" s="130">
        <v>84</v>
      </c>
      <c r="CT43" s="19">
        <v>49.5</v>
      </c>
      <c r="CU43" s="19">
        <v>32.5</v>
      </c>
      <c r="CV43" s="19">
        <v>34.25</v>
      </c>
      <c r="CW43" s="19">
        <v>30.25</v>
      </c>
      <c r="CX43" s="19">
        <v>38.75</v>
      </c>
      <c r="CY43" s="11">
        <v>26</v>
      </c>
      <c r="CZ43" s="11">
        <v>36.200000000000003</v>
      </c>
      <c r="DA43" s="20">
        <v>33</v>
      </c>
      <c r="DB43" s="11">
        <v>33</v>
      </c>
      <c r="DC43" s="11">
        <f t="shared" si="23"/>
        <v>34.06666666666667</v>
      </c>
      <c r="DD43" s="11">
        <v>55</v>
      </c>
      <c r="DE43" s="20">
        <v>17</v>
      </c>
      <c r="DF43" s="11"/>
      <c r="DG43" s="11">
        <f t="shared" si="24"/>
        <v>36</v>
      </c>
      <c r="DH43" s="29">
        <v>15</v>
      </c>
      <c r="DI43" s="29">
        <v>2</v>
      </c>
      <c r="DJ43" s="19">
        <v>47.5</v>
      </c>
      <c r="DK43" s="19">
        <v>0</v>
      </c>
      <c r="DL43" s="21">
        <v>0.1923077</v>
      </c>
      <c r="DM43" s="29">
        <v>0</v>
      </c>
      <c r="DN43" s="21">
        <v>1.2800000190734881</v>
      </c>
      <c r="DO43" s="20">
        <v>0</v>
      </c>
      <c r="DP43" s="20">
        <v>7</v>
      </c>
      <c r="DQ43" s="20">
        <v>-7</v>
      </c>
      <c r="DR43" s="20">
        <f t="shared" si="25"/>
        <v>3</v>
      </c>
      <c r="DS43" s="20">
        <v>0</v>
      </c>
      <c r="DT43" s="20">
        <v>283</v>
      </c>
      <c r="DU43" s="20">
        <v>47</v>
      </c>
      <c r="DV43" s="20">
        <v>33</v>
      </c>
      <c r="DW43" s="21">
        <v>0</v>
      </c>
      <c r="DX43" s="21">
        <v>8.5757575757575761</v>
      </c>
      <c r="DY43" s="21">
        <f t="shared" si="26"/>
        <v>-8.5757575757575761</v>
      </c>
      <c r="DZ43" s="21">
        <v>1.4242424242424243</v>
      </c>
      <c r="EA43" s="20">
        <v>0</v>
      </c>
      <c r="EB43" s="20">
        <v>265</v>
      </c>
      <c r="EC43" s="20">
        <v>45</v>
      </c>
      <c r="ED43" s="20">
        <v>31</v>
      </c>
      <c r="EE43" s="21">
        <v>0</v>
      </c>
      <c r="EF43" s="21">
        <v>8.5483870967741939</v>
      </c>
      <c r="EG43" s="21">
        <f t="shared" si="27"/>
        <v>-8.5483870967741939</v>
      </c>
      <c r="EH43" s="21">
        <v>1.4516129032258065</v>
      </c>
      <c r="EI43" s="20">
        <v>0</v>
      </c>
      <c r="EJ43" s="20">
        <v>175</v>
      </c>
      <c r="EK43" s="20">
        <v>35</v>
      </c>
      <c r="EL43" s="20">
        <v>21</v>
      </c>
      <c r="EM43" s="21">
        <v>0</v>
      </c>
      <c r="EN43" s="21">
        <v>8.3333333333333339</v>
      </c>
      <c r="EO43" s="21">
        <f t="shared" si="28"/>
        <v>-8.3333333333333339</v>
      </c>
      <c r="EP43" s="21">
        <v>1.6666666666666667</v>
      </c>
      <c r="EQ43" s="20">
        <v>0</v>
      </c>
      <c r="ER43" s="20">
        <v>85</v>
      </c>
      <c r="ES43" s="20">
        <v>25</v>
      </c>
      <c r="ET43" s="20">
        <v>11</v>
      </c>
      <c r="EU43" s="21">
        <v>0</v>
      </c>
      <c r="EV43" s="21">
        <v>7.7272727272727275</v>
      </c>
      <c r="EW43" s="21">
        <f t="shared" si="29"/>
        <v>-7.7272727272727275</v>
      </c>
      <c r="EX43" s="21">
        <v>2.2727272727272729</v>
      </c>
      <c r="EY43" s="20">
        <v>0</v>
      </c>
      <c r="EZ43" s="21">
        <v>-0.69314718055994529</v>
      </c>
      <c r="FA43" s="21">
        <v>13.5</v>
      </c>
      <c r="FB43" s="37">
        <v>13</v>
      </c>
      <c r="FC43" s="20">
        <v>0</v>
      </c>
      <c r="FD43" s="29">
        <v>0</v>
      </c>
      <c r="FE43" s="29">
        <v>2</v>
      </c>
      <c r="FF43" s="21">
        <v>0.10784299999999999</v>
      </c>
      <c r="FG43" s="10">
        <v>-0.87291828281514905</v>
      </c>
      <c r="FH43" s="10">
        <v>-1.0349242367873901</v>
      </c>
      <c r="FI43" s="10">
        <v>-2.92787155682444E-2</v>
      </c>
      <c r="FJ43" s="10">
        <v>0.196990422875537</v>
      </c>
      <c r="FK43" s="10">
        <v>-0.76168084755210397</v>
      </c>
      <c r="FL43" s="10">
        <v>-0.847765828007639</v>
      </c>
      <c r="FM43" s="21">
        <v>4.4166600000000003</v>
      </c>
      <c r="FN43" s="20">
        <v>174</v>
      </c>
      <c r="FO43" s="28">
        <v>2.5</v>
      </c>
      <c r="FP43" s="21">
        <v>-0.52292691912906641</v>
      </c>
      <c r="FQ43" s="20">
        <v>102</v>
      </c>
      <c r="FR43" s="20">
        <v>102</v>
      </c>
      <c r="FS43" s="20">
        <v>25.9</v>
      </c>
      <c r="FT43" s="20">
        <v>47</v>
      </c>
      <c r="FU43" s="20">
        <v>43</v>
      </c>
      <c r="FV43" s="20">
        <v>40.299999999999997</v>
      </c>
      <c r="FX43" s="124"/>
      <c r="FY43" s="28">
        <v>8.8000000000000007</v>
      </c>
      <c r="FZ43" s="123">
        <v>19.3</v>
      </c>
      <c r="GA43" s="129">
        <v>8.8000000000000007</v>
      </c>
      <c r="GB43" s="9">
        <v>0</v>
      </c>
      <c r="GC43" s="13">
        <v>69</v>
      </c>
      <c r="GD43" s="15">
        <v>0.75</v>
      </c>
      <c r="GE43" s="15">
        <v>0.75</v>
      </c>
      <c r="GF43" s="15">
        <v>0.75980000000000003</v>
      </c>
      <c r="GG43" s="15">
        <v>0.77</v>
      </c>
      <c r="GH43" s="9">
        <v>0</v>
      </c>
      <c r="GI43" s="9">
        <v>0</v>
      </c>
      <c r="GJ43" s="11">
        <v>1</v>
      </c>
      <c r="GK43" s="11">
        <v>0</v>
      </c>
      <c r="GL43" s="11">
        <v>0</v>
      </c>
      <c r="GM43" s="29">
        <v>5935598</v>
      </c>
      <c r="GN43" s="21">
        <v>6.5910000000000002</v>
      </c>
      <c r="GO43" s="10">
        <v>5.9</v>
      </c>
      <c r="GP43" s="28">
        <v>5.9</v>
      </c>
      <c r="GQ43" s="28">
        <v>25.7</v>
      </c>
      <c r="GR43" s="28">
        <v>23.431999999999999</v>
      </c>
      <c r="GS43" s="28">
        <v>29.2</v>
      </c>
      <c r="GT43" s="28">
        <v>87.186096190000001</v>
      </c>
      <c r="GU43" s="21">
        <v>1</v>
      </c>
      <c r="GV43" s="29">
        <v>0</v>
      </c>
      <c r="GW43" s="21">
        <v>-4.6051700000000002</v>
      </c>
      <c r="GX43" s="29">
        <v>0</v>
      </c>
      <c r="GY43" s="29">
        <v>0</v>
      </c>
      <c r="GZ43" s="29">
        <v>0</v>
      </c>
      <c r="HA43" s="21">
        <v>9.3000000000000007</v>
      </c>
      <c r="HB43" s="20">
        <v>10.4</v>
      </c>
      <c r="HC43" s="29">
        <v>1</v>
      </c>
      <c r="HD43" s="29">
        <v>1</v>
      </c>
      <c r="HE43" s="21">
        <v>1</v>
      </c>
      <c r="HF43" s="29">
        <v>75.069999999999993</v>
      </c>
      <c r="HG43" s="20">
        <v>100</v>
      </c>
      <c r="HH43" s="20">
        <v>100</v>
      </c>
      <c r="HI43" s="21">
        <v>0.14064119999999999</v>
      </c>
      <c r="HJ43" s="20">
        <v>307.52999999999997</v>
      </c>
      <c r="HK43" s="21">
        <v>0.26690710000000001</v>
      </c>
      <c r="HL43" s="21">
        <v>0.24</v>
      </c>
      <c r="HM43" s="29">
        <v>17</v>
      </c>
      <c r="HN43" s="20">
        <v>280.02999999999997</v>
      </c>
      <c r="HO43" s="29">
        <v>30</v>
      </c>
      <c r="HP43" s="20">
        <v>25</v>
      </c>
      <c r="HQ43" s="21">
        <v>50.904760000000003</v>
      </c>
      <c r="HR43" s="21">
        <v>22.882069999999999</v>
      </c>
      <c r="HS43" s="40">
        <v>0</v>
      </c>
      <c r="HT43" s="40">
        <v>0</v>
      </c>
      <c r="HU43" s="29">
        <v>4920</v>
      </c>
      <c r="HV43" s="21"/>
      <c r="HW43" s="29">
        <v>245720</v>
      </c>
      <c r="HX43" s="20">
        <v>253825.2</v>
      </c>
      <c r="HY43" s="29">
        <v>0</v>
      </c>
      <c r="HZ43" s="65" t="s">
        <v>729</v>
      </c>
      <c r="IA43" s="20" t="s">
        <v>754</v>
      </c>
      <c r="IB43" s="29">
        <v>5</v>
      </c>
      <c r="IC43" s="11">
        <v>0</v>
      </c>
      <c r="ID43" s="29">
        <v>1</v>
      </c>
      <c r="IE43" s="29">
        <v>1</v>
      </c>
    </row>
    <row r="44" spans="1:239">
      <c r="A44" s="65" t="s">
        <v>755</v>
      </c>
      <c r="B44" s="8" t="s">
        <v>756</v>
      </c>
      <c r="C44" s="9"/>
      <c r="D44" s="20">
        <v>153</v>
      </c>
      <c r="E44" s="9">
        <v>153</v>
      </c>
      <c r="F44" s="77">
        <v>163</v>
      </c>
      <c r="G44" s="9"/>
      <c r="H44" s="20">
        <v>253</v>
      </c>
      <c r="I44" s="20">
        <v>246</v>
      </c>
      <c r="J44" s="20">
        <f t="shared" si="19"/>
        <v>2</v>
      </c>
      <c r="K44" s="21">
        <v>2.766798418972332E-2</v>
      </c>
      <c r="L44" s="20"/>
      <c r="M44" s="29">
        <v>0</v>
      </c>
      <c r="N44" s="9">
        <v>253</v>
      </c>
      <c r="O44" s="77">
        <v>271.5</v>
      </c>
      <c r="P44" s="55">
        <v>42.31</v>
      </c>
      <c r="Q44" s="55">
        <v>43.96</v>
      </c>
      <c r="R44" s="55">
        <v>40.74</v>
      </c>
      <c r="S44" s="20">
        <v>910</v>
      </c>
      <c r="T44" s="29">
        <v>651.03936311999996</v>
      </c>
      <c r="U44" s="29">
        <v>908.57249999999999</v>
      </c>
      <c r="V44" s="11">
        <v>871.71676419999994</v>
      </c>
      <c r="W44" s="11">
        <v>841</v>
      </c>
      <c r="X44" s="29">
        <v>797.1319313583067</v>
      </c>
      <c r="Y44" s="29">
        <f t="shared" si="20"/>
        <v>5</v>
      </c>
      <c r="Z44" s="29">
        <v>1</v>
      </c>
      <c r="AA44" s="14">
        <v>1.37</v>
      </c>
      <c r="AB44" s="28">
        <v>49.941446666666671</v>
      </c>
      <c r="AC44" s="38">
        <v>97</v>
      </c>
      <c r="AD44" s="38"/>
      <c r="AE44" s="38"/>
      <c r="AF44" s="13"/>
      <c r="AG44" s="28">
        <v>47.047730000000001</v>
      </c>
      <c r="AH44" s="13">
        <v>56.2</v>
      </c>
      <c r="AI44" s="13">
        <v>51.623865000000002</v>
      </c>
      <c r="AJ44" s="11">
        <v>1</v>
      </c>
      <c r="AK44" s="13">
        <v>51.623865000000002</v>
      </c>
      <c r="AL44" s="13">
        <f>AVERAGE(AF44:AH44)</f>
        <v>51.623865000000002</v>
      </c>
      <c r="AM44" s="13">
        <f>AVERAGE(AF44:AH44)</f>
        <v>51.623865000000002</v>
      </c>
      <c r="AN44" s="14">
        <v>39.687620000000003</v>
      </c>
      <c r="AO44" s="9">
        <v>1</v>
      </c>
      <c r="AP44" s="57"/>
      <c r="AQ44" s="20">
        <v>60</v>
      </c>
      <c r="AR44" s="46">
        <v>0.52929572298000005</v>
      </c>
      <c r="AS44" s="28"/>
      <c r="AT44" s="12">
        <v>0.51300000000000001</v>
      </c>
      <c r="AU44" s="12">
        <v>0.78600000000000003</v>
      </c>
      <c r="AV44" s="12">
        <v>0.64700000000000002</v>
      </c>
      <c r="AW44" s="11">
        <v>1</v>
      </c>
      <c r="AX44" s="28">
        <v>24</v>
      </c>
      <c r="AY44" s="28"/>
      <c r="AZ44" s="28"/>
      <c r="BA44" s="11">
        <v>0</v>
      </c>
      <c r="BB44" s="13">
        <v>88.6</v>
      </c>
      <c r="BC44" s="13">
        <v>71.8</v>
      </c>
      <c r="BD44" s="13">
        <v>53.9</v>
      </c>
      <c r="BE44" s="13"/>
      <c r="BF44" s="13"/>
      <c r="BG44" s="13"/>
      <c r="BH44" s="11"/>
      <c r="BI44" s="11">
        <v>19.25</v>
      </c>
      <c r="BJ44" s="14"/>
      <c r="BK44" s="14">
        <v>1.1499999999999999</v>
      </c>
      <c r="BL44" s="11">
        <v>1</v>
      </c>
      <c r="BM44" s="14"/>
      <c r="BN44" s="14">
        <v>1.48</v>
      </c>
      <c r="BO44" s="17"/>
      <c r="BP44" s="11"/>
      <c r="BQ44" s="11"/>
      <c r="BR44" s="18"/>
      <c r="BS44" s="13"/>
      <c r="BT44" s="13"/>
      <c r="BU44" s="11">
        <v>80</v>
      </c>
      <c r="BV44" s="11"/>
      <c r="BW44" s="11">
        <v>29</v>
      </c>
      <c r="BX44" s="13"/>
      <c r="BY44" s="13"/>
      <c r="BZ44" s="16">
        <f t="shared" si="21"/>
        <v>29</v>
      </c>
      <c r="CA44" s="11">
        <v>39</v>
      </c>
      <c r="CB44" s="29">
        <v>25</v>
      </c>
      <c r="CC44" s="13"/>
      <c r="CD44" s="29">
        <v>32</v>
      </c>
      <c r="CE44" s="29"/>
      <c r="CF44" s="29"/>
      <c r="CG44" s="29">
        <v>32</v>
      </c>
      <c r="CH44" s="29">
        <v>1</v>
      </c>
      <c r="CI44" s="17"/>
      <c r="CJ44" s="13"/>
      <c r="CK44" s="11">
        <f t="shared" si="22"/>
        <v>25.8</v>
      </c>
      <c r="CL44" s="131">
        <v>42</v>
      </c>
      <c r="CM44" s="29">
        <v>50</v>
      </c>
      <c r="CN44" s="20">
        <v>16</v>
      </c>
      <c r="CO44" s="75">
        <v>61</v>
      </c>
      <c r="CP44" s="75">
        <v>53</v>
      </c>
      <c r="CQ44" s="130">
        <v>51</v>
      </c>
      <c r="CR44" s="75">
        <v>24</v>
      </c>
      <c r="CS44" s="75">
        <v>38</v>
      </c>
      <c r="CT44" s="19">
        <v>93.6</v>
      </c>
      <c r="CU44" s="19">
        <v>63.4</v>
      </c>
      <c r="CV44" s="19">
        <v>52.6</v>
      </c>
      <c r="CW44" s="19">
        <v>30</v>
      </c>
      <c r="CX44" s="19">
        <v>69.86666666666666</v>
      </c>
      <c r="CY44" s="11">
        <v>52</v>
      </c>
      <c r="CZ44" s="11"/>
      <c r="DA44" s="20">
        <v>25</v>
      </c>
      <c r="DB44" s="11">
        <v>25</v>
      </c>
      <c r="DC44" s="11">
        <f t="shared" si="23"/>
        <v>25</v>
      </c>
      <c r="DD44" s="11"/>
      <c r="DE44" s="20">
        <v>21</v>
      </c>
      <c r="DF44" s="11">
        <v>21</v>
      </c>
      <c r="DG44" s="11">
        <f t="shared" si="24"/>
        <v>21</v>
      </c>
      <c r="DH44" s="29">
        <v>8</v>
      </c>
      <c r="DI44" s="29">
        <v>6</v>
      </c>
      <c r="DJ44" s="19">
        <v>34.17</v>
      </c>
      <c r="DK44" s="19">
        <v>0</v>
      </c>
      <c r="DL44" s="21">
        <v>0.15384619999999999</v>
      </c>
      <c r="DM44" s="29">
        <v>0</v>
      </c>
      <c r="DN44" s="21">
        <v>2.9000000357627873</v>
      </c>
      <c r="DO44" s="20">
        <v>0</v>
      </c>
      <c r="DP44" s="20">
        <v>6</v>
      </c>
      <c r="DQ44" s="20">
        <v>-6</v>
      </c>
      <c r="DR44" s="20">
        <f t="shared" si="25"/>
        <v>4</v>
      </c>
      <c r="DS44" s="20">
        <v>0</v>
      </c>
      <c r="DT44" s="20">
        <v>124</v>
      </c>
      <c r="DU44" s="20">
        <v>46</v>
      </c>
      <c r="DV44" s="20">
        <v>17</v>
      </c>
      <c r="DW44" s="21">
        <v>0</v>
      </c>
      <c r="DX44" s="21">
        <v>7.2941176470588234</v>
      </c>
      <c r="DY44" s="21">
        <f t="shared" si="26"/>
        <v>-7.2941176470588234</v>
      </c>
      <c r="DZ44" s="21">
        <v>2.7058823529411766</v>
      </c>
      <c r="EA44" s="20">
        <v>0</v>
      </c>
      <c r="EB44" s="20">
        <v>124</v>
      </c>
      <c r="EC44" s="20">
        <v>46</v>
      </c>
      <c r="ED44" s="20">
        <v>17</v>
      </c>
      <c r="EE44" s="21">
        <v>0</v>
      </c>
      <c r="EF44" s="21">
        <v>7.2941176470588234</v>
      </c>
      <c r="EG44" s="21">
        <f t="shared" si="27"/>
        <v>-7.2941176470588234</v>
      </c>
      <c r="EH44" s="21">
        <v>2.7058823529411766</v>
      </c>
      <c r="EI44" s="20">
        <v>0</v>
      </c>
      <c r="EJ44" s="20">
        <v>124</v>
      </c>
      <c r="EK44" s="20">
        <v>46</v>
      </c>
      <c r="EL44" s="20">
        <v>17</v>
      </c>
      <c r="EM44" s="21">
        <v>0</v>
      </c>
      <c r="EN44" s="21">
        <v>7.2941176470588234</v>
      </c>
      <c r="EO44" s="21">
        <f t="shared" si="28"/>
        <v>-7.2941176470588234</v>
      </c>
      <c r="EP44" s="21">
        <v>2.7058823529411766</v>
      </c>
      <c r="EQ44" s="20">
        <v>0</v>
      </c>
      <c r="ER44" s="20">
        <v>82</v>
      </c>
      <c r="ES44" s="20">
        <v>28</v>
      </c>
      <c r="ET44" s="20">
        <v>11</v>
      </c>
      <c r="EU44" s="21">
        <v>0</v>
      </c>
      <c r="EV44" s="21">
        <v>7.4545454545454541</v>
      </c>
      <c r="EW44" s="21">
        <f t="shared" si="29"/>
        <v>-7.4545454545454541</v>
      </c>
      <c r="EX44" s="21">
        <v>2.5454545454545454</v>
      </c>
      <c r="EY44" s="20">
        <v>0</v>
      </c>
      <c r="EZ44" s="21">
        <v>-0.69314718055994529</v>
      </c>
      <c r="FA44" s="21">
        <v>12.25</v>
      </c>
      <c r="FB44" s="37">
        <v>12</v>
      </c>
      <c r="FC44" s="20">
        <v>0</v>
      </c>
      <c r="FD44" s="29">
        <v>0</v>
      </c>
      <c r="FE44" s="29">
        <v>2</v>
      </c>
      <c r="FF44" s="21">
        <v>2.4510000000000001E-2</v>
      </c>
      <c r="FG44" s="10">
        <v>-0.45385701247542898</v>
      </c>
      <c r="FH44" s="10">
        <v>-1.2029179185971699</v>
      </c>
      <c r="FI44" s="10">
        <v>-0.334276821170571</v>
      </c>
      <c r="FJ44" s="10">
        <v>-1.35023423704921</v>
      </c>
      <c r="FK44" s="10">
        <v>-1.6147134554651801</v>
      </c>
      <c r="FL44" s="10">
        <v>-0.17579347492755801</v>
      </c>
      <c r="FM44" s="21">
        <v>3.2250000000000001</v>
      </c>
      <c r="FN44" s="20" t="s">
        <v>758</v>
      </c>
      <c r="FQ44" s="20">
        <v>105</v>
      </c>
      <c r="FR44" s="20">
        <v>108</v>
      </c>
      <c r="FS44" s="20">
        <v>25.9</v>
      </c>
      <c r="FT44" s="20">
        <v>40</v>
      </c>
      <c r="FU44" s="20">
        <v>72</v>
      </c>
      <c r="FV44" s="20">
        <v>33.6</v>
      </c>
      <c r="FX44" s="124">
        <v>20</v>
      </c>
      <c r="FY44" s="28">
        <v>10</v>
      </c>
      <c r="FZ44" s="123"/>
      <c r="GA44" s="129">
        <v>20</v>
      </c>
      <c r="GB44" s="9">
        <v>0</v>
      </c>
      <c r="GC44" s="13">
        <v>38.299999999999997</v>
      </c>
      <c r="GD44" s="15">
        <v>0.42</v>
      </c>
      <c r="GE44" s="15"/>
      <c r="GF44" s="15">
        <v>0.85</v>
      </c>
      <c r="GG44" s="15">
        <v>0.83</v>
      </c>
      <c r="GH44" s="9">
        <v>0</v>
      </c>
      <c r="GI44" s="9">
        <v>0</v>
      </c>
      <c r="GJ44" s="11">
        <v>1</v>
      </c>
      <c r="GK44" s="11">
        <v>0</v>
      </c>
      <c r="GL44" s="11">
        <v>0</v>
      </c>
      <c r="GM44" s="29">
        <v>995987</v>
      </c>
      <c r="GN44" s="21">
        <v>1.07</v>
      </c>
      <c r="GO44" s="10">
        <v>5.98</v>
      </c>
      <c r="GP44" s="28">
        <v>7.1</v>
      </c>
      <c r="GQ44" s="28">
        <v>20</v>
      </c>
      <c r="GR44" s="28">
        <v>23.754999999999999</v>
      </c>
      <c r="GS44" s="28">
        <v>21.7</v>
      </c>
      <c r="GT44" s="28">
        <v>85.331199650000002</v>
      </c>
      <c r="GU44" s="21">
        <v>1</v>
      </c>
      <c r="GV44" s="29">
        <v>0</v>
      </c>
      <c r="GW44" s="21">
        <v>-4.6051700000000002</v>
      </c>
      <c r="GX44" s="29">
        <v>0</v>
      </c>
      <c r="GY44" s="29">
        <v>0</v>
      </c>
      <c r="GZ44" s="29">
        <v>0</v>
      </c>
      <c r="HA44" s="21">
        <v>11.52</v>
      </c>
      <c r="HB44" s="20">
        <v>12.08</v>
      </c>
      <c r="HC44" s="29">
        <v>1</v>
      </c>
      <c r="HD44" s="29">
        <v>0</v>
      </c>
      <c r="HE44" s="21">
        <v>1</v>
      </c>
      <c r="HF44" s="29">
        <v>23.16</v>
      </c>
      <c r="HG44" s="20">
        <v>100</v>
      </c>
      <c r="HH44" s="20">
        <v>100</v>
      </c>
      <c r="HI44" s="21">
        <v>0.68706489999999998</v>
      </c>
      <c r="HJ44" s="20">
        <v>95.82</v>
      </c>
      <c r="HK44" s="21">
        <v>0.81207600000000002</v>
      </c>
      <c r="HL44" s="21">
        <v>0.67</v>
      </c>
      <c r="HM44" s="29">
        <v>100</v>
      </c>
      <c r="HN44" s="20">
        <v>42.26</v>
      </c>
      <c r="HO44" s="29">
        <v>100</v>
      </c>
      <c r="HP44" s="20">
        <v>99</v>
      </c>
      <c r="HQ44" s="21">
        <v>44.974609999999998</v>
      </c>
      <c r="HR44" s="21">
        <v>22.850529999999999</v>
      </c>
      <c r="HS44" s="40">
        <v>0</v>
      </c>
      <c r="HT44" s="40">
        <v>0</v>
      </c>
      <c r="HU44" s="29">
        <v>4780</v>
      </c>
      <c r="HV44" s="21">
        <v>1.1545449999999999</v>
      </c>
      <c r="HW44" s="29">
        <v>28120</v>
      </c>
      <c r="HX44" s="20">
        <v>28226.06</v>
      </c>
      <c r="HY44" s="29">
        <v>0</v>
      </c>
      <c r="HZ44" s="65" t="s">
        <v>757</v>
      </c>
      <c r="IA44" s="20" t="s">
        <v>694</v>
      </c>
      <c r="IB44" s="29">
        <v>5</v>
      </c>
      <c r="IC44" s="11">
        <v>0</v>
      </c>
      <c r="ID44" s="29">
        <v>0</v>
      </c>
      <c r="IE44" s="29">
        <v>1</v>
      </c>
    </row>
    <row r="45" spans="1:239">
      <c r="A45" s="65" t="s">
        <v>759</v>
      </c>
      <c r="B45" s="8" t="s">
        <v>760</v>
      </c>
      <c r="C45" s="9"/>
      <c r="D45" s="20">
        <v>65</v>
      </c>
      <c r="E45" s="9">
        <v>65</v>
      </c>
      <c r="F45" s="77">
        <v>65</v>
      </c>
      <c r="G45" s="9"/>
      <c r="H45" s="20">
        <v>90</v>
      </c>
      <c r="I45" s="20">
        <v>71</v>
      </c>
      <c r="J45" s="20">
        <f t="shared" si="19"/>
        <v>2</v>
      </c>
      <c r="K45" s="21">
        <v>0.21111111111111111</v>
      </c>
      <c r="L45" s="20"/>
      <c r="M45" s="29">
        <v>0</v>
      </c>
      <c r="N45" s="9">
        <v>90</v>
      </c>
      <c r="O45" s="77">
        <v>90</v>
      </c>
      <c r="P45" s="55">
        <v>62.72</v>
      </c>
      <c r="Q45" s="55">
        <v>66</v>
      </c>
      <c r="R45" s="55">
        <v>59.6</v>
      </c>
      <c r="T45" s="29">
        <v>2089.2301825999998</v>
      </c>
      <c r="U45" s="29">
        <v>3479.4740000000002</v>
      </c>
      <c r="V45" s="11">
        <v>2312.827182</v>
      </c>
      <c r="W45" s="11">
        <v>1464</v>
      </c>
      <c r="X45" s="29"/>
      <c r="Y45" s="29">
        <f t="shared" si="20"/>
        <v>4</v>
      </c>
      <c r="Z45" s="29">
        <v>0</v>
      </c>
      <c r="AA45" s="14">
        <v>0.69</v>
      </c>
      <c r="AB45" s="28">
        <v>179.93913333333333</v>
      </c>
      <c r="AC45" s="38">
        <v>60</v>
      </c>
      <c r="AD45" s="38"/>
      <c r="AF45" s="13"/>
      <c r="AG45" s="13"/>
      <c r="AH45" s="13">
        <v>40.200000000000003</v>
      </c>
      <c r="AI45" s="13">
        <v>40.200000000000003</v>
      </c>
      <c r="AJ45" s="11">
        <v>1</v>
      </c>
      <c r="AK45" s="13">
        <v>40.200000000000003</v>
      </c>
      <c r="AL45" s="13">
        <f>AVERAGE(AF45:AH45)</f>
        <v>40.200000000000003</v>
      </c>
      <c r="AM45" s="13">
        <f>AVERAGE(AF45:AH45)</f>
        <v>40.200000000000003</v>
      </c>
      <c r="AN45" s="14">
        <v>39.687620000000003</v>
      </c>
      <c r="AO45" s="9">
        <v>1</v>
      </c>
      <c r="AP45" s="57"/>
      <c r="AQ45" s="20">
        <v>30</v>
      </c>
      <c r="AR45" s="46">
        <v>8.9777071949999995E-2</v>
      </c>
      <c r="AS45" s="28"/>
      <c r="AT45" s="12">
        <v>5.7469999999999999</v>
      </c>
      <c r="AU45" s="12">
        <v>5.6210000000000004</v>
      </c>
      <c r="AV45" s="12">
        <v>5.6849999999999996</v>
      </c>
      <c r="AW45" s="11">
        <v>1</v>
      </c>
      <c r="AX45" s="28">
        <v>95</v>
      </c>
      <c r="AY45" s="28"/>
      <c r="AZ45" s="28"/>
      <c r="BA45" s="11">
        <v>0</v>
      </c>
      <c r="BB45" s="13">
        <v>3.6</v>
      </c>
      <c r="BC45" s="13">
        <v>2.8</v>
      </c>
      <c r="BD45" s="13">
        <v>2</v>
      </c>
      <c r="BE45" s="13"/>
      <c r="BF45" s="13"/>
      <c r="BG45" s="13"/>
      <c r="BH45" s="11">
        <v>107.5</v>
      </c>
      <c r="BI45" s="11">
        <v>107.5</v>
      </c>
      <c r="BJ45" s="14">
        <v>3.5</v>
      </c>
      <c r="BK45" s="14">
        <v>2.5499999999999998</v>
      </c>
      <c r="BL45" s="11">
        <v>1</v>
      </c>
      <c r="BM45" s="14">
        <v>0.95</v>
      </c>
      <c r="BN45" s="14">
        <v>3.1</v>
      </c>
      <c r="BO45" s="17">
        <v>17</v>
      </c>
      <c r="BP45" s="11"/>
      <c r="BQ45" s="11"/>
      <c r="BR45" s="18"/>
      <c r="BS45" s="13"/>
      <c r="BT45" s="13"/>
      <c r="BU45" s="11">
        <v>96</v>
      </c>
      <c r="BV45" s="11">
        <v>84</v>
      </c>
      <c r="BW45" s="11">
        <v>95</v>
      </c>
      <c r="BX45" s="13"/>
      <c r="BY45" s="16">
        <v>95</v>
      </c>
      <c r="BZ45" s="16">
        <f t="shared" si="21"/>
        <v>95</v>
      </c>
      <c r="CA45" s="11">
        <v>93</v>
      </c>
      <c r="CB45" s="29"/>
      <c r="CC45" s="16">
        <v>95</v>
      </c>
      <c r="CD45" s="29">
        <v>94</v>
      </c>
      <c r="CE45" s="29"/>
      <c r="CF45" s="29"/>
      <c r="CG45" s="29">
        <v>94</v>
      </c>
      <c r="CH45" s="29">
        <v>1</v>
      </c>
      <c r="CI45" s="17"/>
      <c r="CJ45" s="13"/>
      <c r="CK45" s="11">
        <f t="shared" si="22"/>
        <v>75.400000000000006</v>
      </c>
      <c r="CL45" s="131">
        <v>82</v>
      </c>
      <c r="CM45" s="29">
        <v>73.666666666666671</v>
      </c>
      <c r="CN45" s="20">
        <v>61</v>
      </c>
      <c r="CO45" s="75">
        <v>83</v>
      </c>
      <c r="CP45" s="75">
        <v>73</v>
      </c>
      <c r="CQ45" s="130">
        <v>63</v>
      </c>
      <c r="CR45" s="75">
        <v>90</v>
      </c>
      <c r="CS45" s="75">
        <v>80</v>
      </c>
      <c r="CT45" s="19">
        <v>80.400000000000006</v>
      </c>
      <c r="CU45" s="19">
        <v>79.400000000000006</v>
      </c>
      <c r="CV45" s="19">
        <v>71</v>
      </c>
      <c r="CW45" s="19"/>
      <c r="CX45" s="19">
        <v>76.933333333333337</v>
      </c>
      <c r="CY45" s="11">
        <v>80</v>
      </c>
      <c r="CZ45" s="11">
        <v>81</v>
      </c>
      <c r="DA45" s="20">
        <v>53</v>
      </c>
      <c r="DB45" s="11">
        <v>81</v>
      </c>
      <c r="DC45" s="11">
        <f t="shared" si="23"/>
        <v>71.666666666666671</v>
      </c>
      <c r="DD45" s="11">
        <v>81</v>
      </c>
      <c r="DE45" s="20">
        <v>90</v>
      </c>
      <c r="DF45" s="11">
        <v>90</v>
      </c>
      <c r="DG45" s="11">
        <f t="shared" si="24"/>
        <v>87</v>
      </c>
      <c r="DH45" s="29">
        <v>7</v>
      </c>
      <c r="DI45" s="29">
        <v>20</v>
      </c>
      <c r="DJ45" s="19">
        <v>65.95</v>
      </c>
      <c r="DK45" s="19">
        <v>4</v>
      </c>
      <c r="DL45" s="21"/>
      <c r="DM45" s="29"/>
      <c r="DN45" s="21">
        <v>2.2166667183240247</v>
      </c>
      <c r="DO45" s="20">
        <v>0</v>
      </c>
      <c r="DP45" s="20">
        <v>7</v>
      </c>
      <c r="DQ45" s="20">
        <v>-7</v>
      </c>
      <c r="DR45" s="20">
        <f t="shared" si="25"/>
        <v>3</v>
      </c>
      <c r="DS45" s="20">
        <v>56</v>
      </c>
      <c r="DT45" s="20">
        <v>119</v>
      </c>
      <c r="DU45" s="20">
        <v>187</v>
      </c>
      <c r="DV45" s="20">
        <v>25</v>
      </c>
      <c r="DW45" s="21">
        <v>2.2400000000000002</v>
      </c>
      <c r="DX45" s="21">
        <v>4.76</v>
      </c>
      <c r="DY45" s="21">
        <f t="shared" si="26"/>
        <v>-2.52</v>
      </c>
      <c r="DZ45" s="21">
        <v>7.48</v>
      </c>
      <c r="EA45" s="20">
        <v>56</v>
      </c>
      <c r="EB45" s="20">
        <v>119</v>
      </c>
      <c r="EC45" s="20">
        <v>187</v>
      </c>
      <c r="ED45" s="20">
        <v>25</v>
      </c>
      <c r="EE45" s="21">
        <v>2.2400000000000002</v>
      </c>
      <c r="EF45" s="21">
        <v>4.76</v>
      </c>
      <c r="EG45" s="21">
        <f t="shared" si="27"/>
        <v>-2.52</v>
      </c>
      <c r="EH45" s="21">
        <v>7.48</v>
      </c>
      <c r="EI45" s="20">
        <v>38</v>
      </c>
      <c r="EJ45" s="20">
        <v>107</v>
      </c>
      <c r="EK45" s="20">
        <v>141</v>
      </c>
      <c r="EL45" s="20">
        <v>21</v>
      </c>
      <c r="EM45" s="21">
        <v>1.8095238095238095</v>
      </c>
      <c r="EN45" s="21">
        <v>5.0952380952380949</v>
      </c>
      <c r="EO45" s="21">
        <f t="shared" si="28"/>
        <v>-3.2857142857142856</v>
      </c>
      <c r="EP45" s="21">
        <v>6.7142857142857144</v>
      </c>
      <c r="EQ45" s="20">
        <v>0</v>
      </c>
      <c r="ER45" s="20">
        <v>77</v>
      </c>
      <c r="ES45" s="20">
        <v>33</v>
      </c>
      <c r="ET45" s="20">
        <v>11</v>
      </c>
      <c r="EU45" s="21">
        <v>0</v>
      </c>
      <c r="EV45" s="21">
        <v>7</v>
      </c>
      <c r="EW45" s="21">
        <f t="shared" si="29"/>
        <v>-7</v>
      </c>
      <c r="EX45" s="21">
        <v>3</v>
      </c>
      <c r="EY45" s="20">
        <v>2</v>
      </c>
      <c r="EZ45" s="21">
        <v>0.69314718055994529</v>
      </c>
      <c r="FA45" s="21">
        <v>8.1111111111111107</v>
      </c>
      <c r="FB45" s="37">
        <v>9</v>
      </c>
      <c r="FC45" s="20">
        <v>0</v>
      </c>
      <c r="FE45" s="29"/>
      <c r="FF45" s="21">
        <v>6.8626999999999994E-2</v>
      </c>
      <c r="FG45" s="10">
        <v>1.009612846205</v>
      </c>
      <c r="FH45" s="10">
        <v>-0.19535040429799599</v>
      </c>
      <c r="FI45" s="10">
        <v>8.6417987560675601E-3</v>
      </c>
      <c r="FJ45" s="10">
        <v>0.233953012080858</v>
      </c>
      <c r="FK45" s="10">
        <v>-0.13994511790196601</v>
      </c>
      <c r="FL45" s="10">
        <v>-1.8665703086703699E-2</v>
      </c>
      <c r="FM45" s="21"/>
      <c r="FN45" s="20">
        <v>160</v>
      </c>
      <c r="FO45" s="28">
        <v>25.2</v>
      </c>
      <c r="FP45" s="21">
        <v>-8.0646326821841835E-2</v>
      </c>
      <c r="FQ45" s="20">
        <v>99</v>
      </c>
      <c r="FR45" s="20">
        <v>109</v>
      </c>
      <c r="FS45" s="20">
        <v>0.3</v>
      </c>
      <c r="FT45" s="20">
        <v>31</v>
      </c>
      <c r="FU45" s="20">
        <v>27</v>
      </c>
      <c r="FV45" s="20">
        <v>26.4</v>
      </c>
      <c r="FW45" s="20">
        <v>0.46899999999999997</v>
      </c>
      <c r="FX45" s="124">
        <v>37</v>
      </c>
      <c r="FY45" s="28">
        <v>15.6</v>
      </c>
      <c r="FZ45" s="123">
        <v>20</v>
      </c>
      <c r="GA45" s="129">
        <v>37</v>
      </c>
      <c r="GB45" s="9">
        <v>0</v>
      </c>
      <c r="GC45" s="13">
        <v>9</v>
      </c>
      <c r="GD45" s="15">
        <v>0.42</v>
      </c>
      <c r="GE45" s="15"/>
      <c r="GF45" s="15">
        <v>0.23780000000000001</v>
      </c>
      <c r="GG45" s="15">
        <v>0.63</v>
      </c>
      <c r="GH45" s="9">
        <v>0</v>
      </c>
      <c r="GI45" s="9">
        <v>0</v>
      </c>
      <c r="GJ45" s="11">
        <v>0</v>
      </c>
      <c r="GK45" s="9">
        <v>1</v>
      </c>
      <c r="GL45" s="11">
        <v>0</v>
      </c>
      <c r="GM45" s="29">
        <v>742110</v>
      </c>
      <c r="GN45" s="21"/>
      <c r="GO45" s="10">
        <v>2.61</v>
      </c>
      <c r="GP45" s="28">
        <v>2.61</v>
      </c>
      <c r="GQ45" s="28">
        <v>33.200000000000003</v>
      </c>
      <c r="GR45" s="28">
        <v>33.167999999999999</v>
      </c>
      <c r="GS45" s="28"/>
      <c r="GT45" s="28">
        <v>21.83939934</v>
      </c>
      <c r="GU45" s="21"/>
      <c r="GV45" s="29">
        <v>0</v>
      </c>
      <c r="GW45" s="21"/>
      <c r="GX45" s="29">
        <v>0</v>
      </c>
      <c r="GY45" s="29">
        <v>0</v>
      </c>
      <c r="GZ45" s="29">
        <v>0</v>
      </c>
      <c r="HA45" s="21">
        <v>6.46</v>
      </c>
      <c r="HB45" s="20">
        <v>4.74</v>
      </c>
      <c r="HC45" s="29">
        <v>1</v>
      </c>
      <c r="HD45" s="29">
        <v>1</v>
      </c>
      <c r="HE45" s="21"/>
      <c r="HF45" s="29"/>
      <c r="HG45" s="20">
        <v>100</v>
      </c>
      <c r="HH45" s="20">
        <v>100</v>
      </c>
      <c r="HI45" s="21">
        <v>0.3</v>
      </c>
      <c r="HJ45" s="20">
        <v>233.48</v>
      </c>
      <c r="HK45" s="21">
        <v>0.43</v>
      </c>
      <c r="HL45" s="21">
        <v>0.43</v>
      </c>
      <c r="HM45" s="29">
        <v>30</v>
      </c>
      <c r="HN45" s="20">
        <v>229.74</v>
      </c>
      <c r="HO45" s="29"/>
      <c r="HP45" s="20">
        <v>43</v>
      </c>
      <c r="HQ45" s="21"/>
      <c r="HR45" s="21"/>
      <c r="HS45" s="40"/>
      <c r="HT45" s="40"/>
      <c r="HU45" s="29">
        <v>4030</v>
      </c>
      <c r="HV45" s="21"/>
      <c r="HW45" s="29"/>
      <c r="HX45" s="20">
        <v>209804.91</v>
      </c>
      <c r="HY45" s="29">
        <v>0</v>
      </c>
      <c r="HZ45" s="65" t="s">
        <v>952</v>
      </c>
      <c r="IA45" s="20" t="s">
        <v>761</v>
      </c>
      <c r="IB45" s="29">
        <v>4</v>
      </c>
      <c r="IC45" s="11">
        <v>0</v>
      </c>
      <c r="ID45" s="29">
        <v>0</v>
      </c>
      <c r="IE45" s="29">
        <v>1</v>
      </c>
    </row>
    <row r="46" spans="1:239">
      <c r="A46" s="65" t="s">
        <v>762</v>
      </c>
      <c r="B46" s="8" t="s">
        <v>763</v>
      </c>
      <c r="C46" s="9">
        <v>102</v>
      </c>
      <c r="D46" s="20">
        <v>102</v>
      </c>
      <c r="E46" s="9">
        <v>102</v>
      </c>
      <c r="F46" s="77">
        <v>110</v>
      </c>
      <c r="G46" s="9">
        <v>148</v>
      </c>
      <c r="H46" s="20">
        <v>150</v>
      </c>
      <c r="I46" s="20">
        <v>130</v>
      </c>
      <c r="J46" s="20">
        <f t="shared" si="19"/>
        <v>3</v>
      </c>
      <c r="K46" s="21">
        <v>9.8130841121495324E-2</v>
      </c>
      <c r="L46" s="21">
        <f>ABS((H46-G46)/H46)</f>
        <v>1.3333333333333334E-2</v>
      </c>
      <c r="M46" s="29">
        <v>1</v>
      </c>
      <c r="N46" s="9">
        <v>148</v>
      </c>
      <c r="O46" s="77">
        <v>160</v>
      </c>
      <c r="P46" s="55">
        <v>53.1</v>
      </c>
      <c r="Q46" s="55">
        <v>54.98</v>
      </c>
      <c r="R46" s="55">
        <v>51.3</v>
      </c>
      <c r="S46" s="20">
        <v>1000</v>
      </c>
      <c r="T46" s="29">
        <v>865.90969300999996</v>
      </c>
      <c r="U46" s="29">
        <v>2476.614</v>
      </c>
      <c r="V46" s="11"/>
      <c r="W46" s="11">
        <v>933</v>
      </c>
      <c r="X46" s="29">
        <v>1040.8627950894584</v>
      </c>
      <c r="Y46" s="29">
        <f t="shared" si="20"/>
        <v>4</v>
      </c>
      <c r="Z46" s="29">
        <v>0</v>
      </c>
      <c r="AA46" s="14">
        <v>0.9</v>
      </c>
      <c r="AB46" s="28">
        <v>44.269886666666672</v>
      </c>
      <c r="AC46" s="38">
        <v>68</v>
      </c>
      <c r="AD46" s="38"/>
      <c r="AF46" s="13"/>
      <c r="AG46" s="13"/>
      <c r="AH46" s="13"/>
      <c r="AI46" s="13"/>
      <c r="AJ46" s="11">
        <v>0</v>
      </c>
      <c r="AK46" s="13">
        <v>48.4</v>
      </c>
      <c r="AL46" s="13"/>
      <c r="AM46" s="13">
        <v>48.5</v>
      </c>
      <c r="AN46" s="14">
        <v>39.687620000000003</v>
      </c>
      <c r="AO46" s="9"/>
      <c r="AP46" s="57">
        <v>5.2814E-2</v>
      </c>
      <c r="AQ46" s="20">
        <v>52</v>
      </c>
      <c r="AR46" s="46">
        <v>0.38408807067800005</v>
      </c>
      <c r="AS46" s="28">
        <v>26.8</v>
      </c>
      <c r="AT46" s="12">
        <v>1.964</v>
      </c>
      <c r="AU46" s="12">
        <v>3.9249999999999998</v>
      </c>
      <c r="AV46" s="12">
        <v>2.9079999999999999</v>
      </c>
      <c r="AW46" s="11">
        <v>1</v>
      </c>
      <c r="AX46" s="28">
        <v>36.90607</v>
      </c>
      <c r="AY46" s="28">
        <v>42.635910000000003</v>
      </c>
      <c r="AZ46" s="28">
        <v>39.660139999999998</v>
      </c>
      <c r="BA46" s="11">
        <v>1</v>
      </c>
      <c r="BB46" s="13">
        <v>63</v>
      </c>
      <c r="BC46" s="13">
        <v>60.3</v>
      </c>
      <c r="BD46" s="13">
        <v>57.3</v>
      </c>
      <c r="BE46" s="13"/>
      <c r="BF46" s="13"/>
      <c r="BG46" s="13"/>
      <c r="BH46" s="11">
        <v>64.5</v>
      </c>
      <c r="BI46" s="11">
        <v>64.5</v>
      </c>
      <c r="BJ46" s="14">
        <v>3.7</v>
      </c>
      <c r="BK46" s="14">
        <v>1.1499999999999999</v>
      </c>
      <c r="BL46" s="11">
        <v>1</v>
      </c>
      <c r="BM46" s="14">
        <v>2.5499999999999998</v>
      </c>
      <c r="BN46" s="14">
        <v>0.78</v>
      </c>
      <c r="BO46" s="17">
        <v>11</v>
      </c>
      <c r="BP46" s="11">
        <v>14</v>
      </c>
      <c r="BQ46" s="11">
        <v>11</v>
      </c>
      <c r="BR46" s="18">
        <v>1.2727272727272727</v>
      </c>
      <c r="BS46" s="13"/>
      <c r="BT46" s="13"/>
      <c r="BU46" s="11">
        <v>45</v>
      </c>
      <c r="BV46" s="11"/>
      <c r="BW46" s="11">
        <v>43</v>
      </c>
      <c r="BX46" s="13"/>
      <c r="BY46" s="16">
        <v>43</v>
      </c>
      <c r="BZ46" s="16">
        <f t="shared" si="21"/>
        <v>43</v>
      </c>
      <c r="CA46" s="11">
        <v>40</v>
      </c>
      <c r="CB46" s="29">
        <v>21.25</v>
      </c>
      <c r="CC46" s="16">
        <v>43</v>
      </c>
      <c r="CD46" s="29">
        <v>34.75</v>
      </c>
      <c r="CE46" s="29"/>
      <c r="CF46" s="29"/>
      <c r="CG46" s="29">
        <v>34.75</v>
      </c>
      <c r="CH46" s="29">
        <v>1</v>
      </c>
      <c r="CI46" s="17">
        <v>78</v>
      </c>
      <c r="CJ46" s="13"/>
      <c r="CK46" s="11">
        <f t="shared" si="22"/>
        <v>36.107142857142854</v>
      </c>
      <c r="CL46" s="131">
        <v>60</v>
      </c>
      <c r="CM46" s="29">
        <v>79.333333333333329</v>
      </c>
      <c r="CN46" s="20">
        <v>94</v>
      </c>
      <c r="CO46" s="75">
        <v>41</v>
      </c>
      <c r="CP46" s="75">
        <v>31</v>
      </c>
      <c r="CQ46" s="130">
        <v>69</v>
      </c>
      <c r="CR46" s="75">
        <v>73</v>
      </c>
      <c r="CS46" s="130">
        <v>63</v>
      </c>
      <c r="CT46" s="19">
        <v>51.25</v>
      </c>
      <c r="CU46" s="19">
        <v>42</v>
      </c>
      <c r="CV46" s="19">
        <v>37.25</v>
      </c>
      <c r="CW46" s="19">
        <v>23</v>
      </c>
      <c r="CX46" s="19">
        <v>43.5</v>
      </c>
      <c r="CY46" s="11">
        <v>46</v>
      </c>
      <c r="CZ46" s="11">
        <v>46</v>
      </c>
      <c r="DA46" s="20">
        <v>83</v>
      </c>
      <c r="DB46" s="11">
        <v>42</v>
      </c>
      <c r="DC46" s="11">
        <f t="shared" si="23"/>
        <v>57</v>
      </c>
      <c r="DD46" s="11">
        <v>23.5</v>
      </c>
      <c r="DE46" s="20">
        <v>15</v>
      </c>
      <c r="DF46" s="11">
        <v>21</v>
      </c>
      <c r="DG46" s="11">
        <f t="shared" si="24"/>
        <v>19.833333333333332</v>
      </c>
      <c r="DH46" s="29">
        <v>22</v>
      </c>
      <c r="DI46" s="29">
        <v>7</v>
      </c>
      <c r="DJ46" s="19">
        <v>49.9</v>
      </c>
      <c r="DK46" s="19">
        <v>0.25</v>
      </c>
      <c r="DL46" s="21">
        <v>0</v>
      </c>
      <c r="DM46" s="29">
        <v>0</v>
      </c>
      <c r="DN46" s="21">
        <v>1.7428571326392042</v>
      </c>
      <c r="DO46" s="20">
        <v>7</v>
      </c>
      <c r="DP46" s="20">
        <v>0</v>
      </c>
      <c r="DQ46" s="20">
        <v>7</v>
      </c>
      <c r="DR46" s="20">
        <f t="shared" si="25"/>
        <v>17</v>
      </c>
      <c r="DS46" s="20">
        <v>91</v>
      </c>
      <c r="DT46" s="20">
        <v>403</v>
      </c>
      <c r="DU46" s="20">
        <v>508</v>
      </c>
      <c r="DV46" s="20">
        <v>82</v>
      </c>
      <c r="DW46" s="21">
        <v>1.1097560975609757</v>
      </c>
      <c r="DX46" s="21">
        <v>4.9146341463414638</v>
      </c>
      <c r="DY46" s="21">
        <f t="shared" si="26"/>
        <v>-3.8048780487804876</v>
      </c>
      <c r="DZ46" s="21">
        <v>6.1951219512195124</v>
      </c>
      <c r="EA46" s="20">
        <v>7</v>
      </c>
      <c r="EB46" s="20">
        <v>252</v>
      </c>
      <c r="EC46" s="20">
        <v>45</v>
      </c>
      <c r="ED46" s="20">
        <v>29</v>
      </c>
      <c r="EE46" s="21">
        <v>0.2413793103448276</v>
      </c>
      <c r="EF46" s="21">
        <v>8.6896551724137936</v>
      </c>
      <c r="EG46" s="21">
        <f t="shared" si="27"/>
        <v>-8.4482758620689662</v>
      </c>
      <c r="EH46" s="21">
        <v>1.5517241379310345</v>
      </c>
      <c r="EI46" s="20">
        <v>7</v>
      </c>
      <c r="EJ46" s="20">
        <v>163</v>
      </c>
      <c r="EK46" s="20">
        <v>34</v>
      </c>
      <c r="EL46" s="20">
        <v>19</v>
      </c>
      <c r="EM46" s="21">
        <v>0.36842105263157893</v>
      </c>
      <c r="EN46" s="21">
        <v>8.5789473684210531</v>
      </c>
      <c r="EO46" s="21">
        <f t="shared" si="28"/>
        <v>-8.2105263157894743</v>
      </c>
      <c r="EP46" s="21">
        <v>1.7894736842105263</v>
      </c>
      <c r="EQ46" s="20">
        <v>7</v>
      </c>
      <c r="ER46" s="20">
        <v>67</v>
      </c>
      <c r="ES46" s="20">
        <v>30</v>
      </c>
      <c r="ET46" s="20">
        <v>9</v>
      </c>
      <c r="EU46" s="21">
        <v>0.77777777777777779</v>
      </c>
      <c r="EV46" s="21">
        <v>7.4444444444444446</v>
      </c>
      <c r="EW46" s="21">
        <f t="shared" si="29"/>
        <v>-6.666666666666667</v>
      </c>
      <c r="EX46" s="21">
        <v>3.3333333333333335</v>
      </c>
      <c r="EY46" s="20">
        <v>1</v>
      </c>
      <c r="EZ46" s="21">
        <v>0</v>
      </c>
      <c r="FA46" s="21">
        <v>12.166666666666666</v>
      </c>
      <c r="FB46" s="37">
        <v>12</v>
      </c>
      <c r="FC46" s="20">
        <v>0</v>
      </c>
      <c r="FD46" s="29">
        <v>0</v>
      </c>
      <c r="FE46" s="29">
        <v>0</v>
      </c>
      <c r="FF46" s="21">
        <v>0.86274499999999998</v>
      </c>
      <c r="FG46" s="10">
        <v>-0.70901368699821699</v>
      </c>
      <c r="FH46" s="10">
        <v>-1.70865142303535</v>
      </c>
      <c r="FI46" s="10">
        <v>-1.2315853958549099</v>
      </c>
      <c r="FJ46" s="10">
        <v>-1.13281948352928</v>
      </c>
      <c r="FK46" s="10">
        <v>-1.4953462377084099</v>
      </c>
      <c r="FL46" s="10">
        <v>-0.53471452504134298</v>
      </c>
      <c r="FM46" s="21">
        <v>2.57864</v>
      </c>
      <c r="FN46" s="20">
        <v>74</v>
      </c>
      <c r="FQ46" s="20">
        <v>104</v>
      </c>
      <c r="FR46" s="20">
        <v>106</v>
      </c>
      <c r="FS46" s="20">
        <v>20.8</v>
      </c>
      <c r="FT46" s="20">
        <v>43</v>
      </c>
      <c r="FU46" s="20">
        <v>67</v>
      </c>
      <c r="FV46" s="20">
        <v>36.200000000000003</v>
      </c>
      <c r="FW46" s="20">
        <v>0.34499999999999997</v>
      </c>
      <c r="FX46" s="124"/>
      <c r="FZ46" s="123">
        <v>3.6</v>
      </c>
      <c r="GA46" s="129">
        <v>3.6</v>
      </c>
      <c r="GB46" s="9">
        <v>0</v>
      </c>
      <c r="GC46" s="13">
        <v>0</v>
      </c>
      <c r="GD46" s="15">
        <v>0.01</v>
      </c>
      <c r="GE46" s="15">
        <v>0.01</v>
      </c>
      <c r="GF46" s="15">
        <v>6.4399999999999999E-2</v>
      </c>
      <c r="GG46" s="15">
        <v>0.1</v>
      </c>
      <c r="GH46" s="9">
        <v>0</v>
      </c>
      <c r="GI46" s="9">
        <v>0</v>
      </c>
      <c r="GJ46" s="11">
        <v>0</v>
      </c>
      <c r="GK46" s="9">
        <v>1</v>
      </c>
      <c r="GL46" s="11">
        <v>0</v>
      </c>
      <c r="GM46" s="29">
        <v>6027643</v>
      </c>
      <c r="GN46" s="21">
        <v>7.1680000000000001</v>
      </c>
      <c r="GO46" s="10">
        <v>5.1100000000000003</v>
      </c>
      <c r="GP46" s="28">
        <v>5.42</v>
      </c>
      <c r="GQ46" s="28">
        <v>28.8</v>
      </c>
      <c r="GR46" s="28">
        <v>29.472000000000001</v>
      </c>
      <c r="GS46" s="28">
        <v>31.8</v>
      </c>
      <c r="GT46" s="28">
        <v>67.800903320000003</v>
      </c>
      <c r="GU46" s="21">
        <v>1</v>
      </c>
      <c r="GV46" s="29">
        <v>0</v>
      </c>
      <c r="GW46" s="21">
        <v>-4.6051700000000002</v>
      </c>
      <c r="GX46" s="29">
        <v>0</v>
      </c>
      <c r="GY46" s="29">
        <v>0</v>
      </c>
      <c r="GZ46" s="29">
        <v>0</v>
      </c>
      <c r="HA46" s="21">
        <v>18.329999999999998</v>
      </c>
      <c r="HB46" s="20">
        <v>18.98</v>
      </c>
      <c r="HC46" s="29">
        <v>1</v>
      </c>
      <c r="HD46" s="29">
        <v>0</v>
      </c>
      <c r="HE46" s="21">
        <v>1</v>
      </c>
      <c r="HF46" s="29">
        <v>0</v>
      </c>
      <c r="HG46" s="20">
        <v>100</v>
      </c>
      <c r="HH46" s="20">
        <v>100</v>
      </c>
      <c r="HI46" s="21">
        <v>1</v>
      </c>
      <c r="HJ46" s="20">
        <v>24.78</v>
      </c>
      <c r="HK46" s="21">
        <v>1</v>
      </c>
      <c r="HL46" s="21">
        <v>1</v>
      </c>
      <c r="HM46" s="29">
        <v>100</v>
      </c>
      <c r="HN46" s="20">
        <v>24.8</v>
      </c>
      <c r="HO46" s="29">
        <v>100</v>
      </c>
      <c r="HP46" s="20">
        <v>100</v>
      </c>
      <c r="HQ46" s="21">
        <v>260.08710000000002</v>
      </c>
      <c r="HR46" s="21">
        <v>0</v>
      </c>
      <c r="HS46" s="40">
        <v>0</v>
      </c>
      <c r="HT46" s="40">
        <v>0</v>
      </c>
      <c r="HU46" s="29">
        <v>2500</v>
      </c>
      <c r="HV46" s="21">
        <v>1.15035</v>
      </c>
      <c r="HW46" s="29">
        <v>27560</v>
      </c>
      <c r="HX46" s="20">
        <v>25683.41</v>
      </c>
      <c r="HY46" s="29">
        <v>0</v>
      </c>
      <c r="HZ46" s="65" t="s">
        <v>967</v>
      </c>
      <c r="IA46" s="20" t="s">
        <v>759</v>
      </c>
      <c r="IB46" s="29">
        <v>4</v>
      </c>
      <c r="IC46" s="11">
        <v>0</v>
      </c>
      <c r="ID46" s="29">
        <v>1</v>
      </c>
      <c r="IE46" s="29">
        <v>1</v>
      </c>
    </row>
    <row r="47" spans="1:239">
      <c r="A47" s="65" t="s">
        <v>761</v>
      </c>
      <c r="B47" s="8" t="s">
        <v>764</v>
      </c>
      <c r="C47" s="9">
        <v>41</v>
      </c>
      <c r="D47" s="20">
        <v>47</v>
      </c>
      <c r="E47" s="9">
        <v>41</v>
      </c>
      <c r="F47" s="77">
        <v>56</v>
      </c>
      <c r="G47" s="9">
        <v>51</v>
      </c>
      <c r="H47" s="20">
        <v>61</v>
      </c>
      <c r="I47" s="20">
        <v>84</v>
      </c>
      <c r="J47" s="20">
        <f t="shared" si="19"/>
        <v>3</v>
      </c>
      <c r="K47" s="21">
        <v>0.2857142857142857</v>
      </c>
      <c r="L47" s="21">
        <f>ABS((H47-G47)/H47)</f>
        <v>0.16393442622950818</v>
      </c>
      <c r="M47" s="29">
        <v>1</v>
      </c>
      <c r="N47" s="9">
        <v>51</v>
      </c>
      <c r="O47" s="77">
        <v>74</v>
      </c>
      <c r="P47" s="55">
        <v>66.77</v>
      </c>
      <c r="Q47" s="55">
        <v>69.14</v>
      </c>
      <c r="R47" s="55">
        <v>64.52</v>
      </c>
      <c r="S47" s="20">
        <v>220</v>
      </c>
      <c r="T47" s="29">
        <v>2224.3852803</v>
      </c>
      <c r="U47" s="29">
        <v>2513.1849999999999</v>
      </c>
      <c r="V47" s="11">
        <v>2232.980094</v>
      </c>
      <c r="W47" s="11">
        <v>1470</v>
      </c>
      <c r="X47" s="29">
        <v>1870.5589203986572</v>
      </c>
      <c r="Y47" s="29">
        <f t="shared" si="20"/>
        <v>5</v>
      </c>
      <c r="Z47" s="29">
        <v>1</v>
      </c>
      <c r="AA47" s="14">
        <v>1.33</v>
      </c>
      <c r="AB47" s="28">
        <v>70.078236666666669</v>
      </c>
      <c r="AC47" s="38">
        <v>76</v>
      </c>
      <c r="AD47" s="38">
        <v>68.8</v>
      </c>
      <c r="AE47" s="29">
        <v>65.599999999999994</v>
      </c>
      <c r="AF47" s="13">
        <v>54</v>
      </c>
      <c r="AG47" s="28">
        <v>55</v>
      </c>
      <c r="AH47" s="13">
        <v>59</v>
      </c>
      <c r="AI47" s="13">
        <v>56</v>
      </c>
      <c r="AJ47" s="11">
        <v>1</v>
      </c>
      <c r="AK47" s="13">
        <v>56</v>
      </c>
      <c r="AL47" s="13">
        <f>AVERAGE(AF47:AH47)</f>
        <v>56</v>
      </c>
      <c r="AM47" s="13">
        <f>AVERAGE(AF47:AH47)</f>
        <v>56</v>
      </c>
      <c r="AN47" s="14">
        <v>54</v>
      </c>
      <c r="AO47" s="9">
        <v>0</v>
      </c>
      <c r="AP47" s="57">
        <v>8.6865999999999999E-2</v>
      </c>
      <c r="AQ47" s="20">
        <v>13</v>
      </c>
      <c r="AR47" s="46">
        <v>7.2638045499499995E-2</v>
      </c>
      <c r="AS47" s="28">
        <v>19.3</v>
      </c>
      <c r="AT47" s="12">
        <v>3.3769999999999998</v>
      </c>
      <c r="AU47" s="12">
        <v>5.0339999999999998</v>
      </c>
      <c r="AV47" s="12">
        <v>4.2050000000000001</v>
      </c>
      <c r="AW47" s="11">
        <v>1</v>
      </c>
      <c r="AX47" s="28">
        <v>67.302750000000003</v>
      </c>
      <c r="AY47" s="28">
        <v>68.893860000000004</v>
      </c>
      <c r="AZ47" s="28">
        <v>68.097710000000006</v>
      </c>
      <c r="BA47" s="11">
        <v>1</v>
      </c>
      <c r="BB47" s="13">
        <v>32.1</v>
      </c>
      <c r="BC47" s="13">
        <v>31.5</v>
      </c>
      <c r="BD47" s="13">
        <v>30.8</v>
      </c>
      <c r="BE47" s="13">
        <v>2.9</v>
      </c>
      <c r="BF47" s="13">
        <v>40.6</v>
      </c>
      <c r="BG47" s="13">
        <v>1.3340000000000001</v>
      </c>
      <c r="BH47" s="11">
        <v>173</v>
      </c>
      <c r="BI47" s="11">
        <v>173</v>
      </c>
      <c r="BJ47" s="14">
        <v>8.1999999999999993</v>
      </c>
      <c r="BK47" s="14">
        <v>3.35</v>
      </c>
      <c r="BL47" s="11">
        <v>1</v>
      </c>
      <c r="BM47" s="14">
        <v>4.8499999999999996</v>
      </c>
      <c r="BN47" s="14">
        <v>0.90500000000000003</v>
      </c>
      <c r="BO47" s="17">
        <v>64.666666666666657</v>
      </c>
      <c r="BP47" s="11">
        <v>79</v>
      </c>
      <c r="BQ47" s="11">
        <v>22</v>
      </c>
      <c r="BR47" s="18">
        <v>3.5909090909090908</v>
      </c>
      <c r="BS47" s="13"/>
      <c r="BT47" s="13"/>
      <c r="BU47" s="11">
        <v>62</v>
      </c>
      <c r="BV47" s="11">
        <v>46</v>
      </c>
      <c r="BW47" s="11">
        <v>78</v>
      </c>
      <c r="BX47" s="13">
        <v>63.2</v>
      </c>
      <c r="BY47" s="16">
        <v>77</v>
      </c>
      <c r="BZ47" s="16">
        <f t="shared" si="21"/>
        <v>72.733333333333334</v>
      </c>
      <c r="CA47" s="11">
        <v>63</v>
      </c>
      <c r="CB47" s="29">
        <v>42.95</v>
      </c>
      <c r="CC47" s="16">
        <v>77</v>
      </c>
      <c r="CD47" s="29">
        <v>60.983333333333327</v>
      </c>
      <c r="CE47" s="29"/>
      <c r="CF47" s="29"/>
      <c r="CG47" s="29">
        <v>60.983333333333327</v>
      </c>
      <c r="CH47" s="29">
        <v>1</v>
      </c>
      <c r="CI47" s="17">
        <v>47</v>
      </c>
      <c r="CJ47" s="13">
        <v>77.7</v>
      </c>
      <c r="CK47" s="11">
        <f t="shared" si="22"/>
        <v>53.827083333333327</v>
      </c>
      <c r="CL47" s="131">
        <v>62</v>
      </c>
      <c r="CM47" s="29">
        <v>52.333333333333336</v>
      </c>
      <c r="CN47" s="20">
        <v>65</v>
      </c>
      <c r="CO47" s="75">
        <v>84</v>
      </c>
      <c r="CP47" s="75">
        <v>90</v>
      </c>
      <c r="CQ47" s="75">
        <v>80</v>
      </c>
      <c r="CR47" s="75">
        <v>82</v>
      </c>
      <c r="CS47" s="75">
        <v>95</v>
      </c>
      <c r="CT47" s="19">
        <v>81.599999999999994</v>
      </c>
      <c r="CU47" s="19">
        <v>86</v>
      </c>
      <c r="CV47" s="19">
        <v>84.4</v>
      </c>
      <c r="CW47" s="19">
        <v>52.75</v>
      </c>
      <c r="CX47" s="19">
        <v>84</v>
      </c>
      <c r="CY47" s="11">
        <v>83</v>
      </c>
      <c r="CZ47" s="11"/>
      <c r="DA47" s="20">
        <v>68</v>
      </c>
      <c r="DB47" s="11">
        <v>52</v>
      </c>
      <c r="DC47" s="11">
        <f t="shared" si="23"/>
        <v>60</v>
      </c>
      <c r="DD47" s="11"/>
      <c r="DE47" s="20">
        <v>49</v>
      </c>
      <c r="DF47" s="11">
        <v>33</v>
      </c>
      <c r="DG47" s="11">
        <f t="shared" si="24"/>
        <v>41</v>
      </c>
      <c r="DH47" s="29">
        <v>21</v>
      </c>
      <c r="DI47" s="29">
        <v>17</v>
      </c>
      <c r="DJ47" s="19">
        <v>75.42</v>
      </c>
      <c r="DK47" s="19">
        <v>0.62</v>
      </c>
      <c r="DL47" s="21">
        <v>0</v>
      </c>
      <c r="DM47" s="29">
        <v>0</v>
      </c>
      <c r="DN47" s="21">
        <v>2.2571428503308986</v>
      </c>
      <c r="DO47" s="20">
        <v>6</v>
      </c>
      <c r="DP47" s="20">
        <v>0</v>
      </c>
      <c r="DQ47" s="20">
        <v>6</v>
      </c>
      <c r="DR47" s="20">
        <f t="shared" si="25"/>
        <v>16</v>
      </c>
      <c r="DS47" s="20">
        <v>280</v>
      </c>
      <c r="DT47" s="20">
        <v>168</v>
      </c>
      <c r="DU47" s="20">
        <v>962</v>
      </c>
      <c r="DV47" s="20">
        <v>85</v>
      </c>
      <c r="DW47" s="21">
        <v>3.2941176470588234</v>
      </c>
      <c r="DX47" s="21">
        <v>1.9764705882352942</v>
      </c>
      <c r="DY47" s="21">
        <f t="shared" si="26"/>
        <v>1.3176470588235294</v>
      </c>
      <c r="DZ47" s="21">
        <v>11.31764705882353</v>
      </c>
      <c r="EA47" s="20">
        <v>70</v>
      </c>
      <c r="EB47" s="20">
        <v>39</v>
      </c>
      <c r="EC47" s="20">
        <v>321</v>
      </c>
      <c r="ED47" s="20">
        <v>29</v>
      </c>
      <c r="EE47" s="21">
        <v>2.4137931034482758</v>
      </c>
      <c r="EF47" s="21">
        <v>1.3448275862068966</v>
      </c>
      <c r="EG47" s="21">
        <f t="shared" si="27"/>
        <v>1.0689655172413792</v>
      </c>
      <c r="EH47" s="21">
        <v>11.068965517241379</v>
      </c>
      <c r="EI47" s="20">
        <v>60</v>
      </c>
      <c r="EJ47" s="20">
        <v>19</v>
      </c>
      <c r="EK47" s="20">
        <v>231</v>
      </c>
      <c r="EL47" s="20">
        <v>19</v>
      </c>
      <c r="EM47" s="21">
        <v>3.1578947368421053</v>
      </c>
      <c r="EN47" s="21">
        <v>1</v>
      </c>
      <c r="EO47" s="21">
        <f t="shared" si="28"/>
        <v>2.1578947368421053</v>
      </c>
      <c r="EP47" s="21">
        <v>12.157894736842104</v>
      </c>
      <c r="EQ47" s="20">
        <v>50</v>
      </c>
      <c r="ER47" s="20">
        <v>0</v>
      </c>
      <c r="ES47" s="20">
        <v>140</v>
      </c>
      <c r="ET47" s="20">
        <v>9</v>
      </c>
      <c r="EU47" s="21">
        <v>5.5555555555555554</v>
      </c>
      <c r="EV47" s="21">
        <v>0</v>
      </c>
      <c r="EW47" s="21">
        <f t="shared" si="29"/>
        <v>5.5555555555555554</v>
      </c>
      <c r="EX47" s="21">
        <v>15.555555555555555</v>
      </c>
      <c r="EY47" s="20">
        <v>38</v>
      </c>
      <c r="EZ47" s="21">
        <v>3.6375861597263857</v>
      </c>
      <c r="FA47" s="21">
        <v>7.0555555555555554</v>
      </c>
      <c r="FB47" s="37">
        <v>5</v>
      </c>
      <c r="FC47" s="20">
        <v>0</v>
      </c>
      <c r="FD47" s="29">
        <v>0</v>
      </c>
      <c r="FE47" s="29">
        <v>0</v>
      </c>
      <c r="FF47" s="21">
        <v>0.69607799999999997</v>
      </c>
      <c r="FG47" s="10">
        <v>-5.53062261506043E-2</v>
      </c>
      <c r="FH47" s="10">
        <v>-0.33396283317136</v>
      </c>
      <c r="FI47" s="10">
        <v>-0.40890130969572502</v>
      </c>
      <c r="FJ47" s="10">
        <v>8.1499453178648207E-2</v>
      </c>
      <c r="FK47" s="10">
        <v>-0.89534600998271796</v>
      </c>
      <c r="FL47" s="10">
        <v>-0.93814701157672398</v>
      </c>
      <c r="FM47" s="21">
        <v>3.3932199999999999</v>
      </c>
      <c r="FN47" s="20">
        <v>158</v>
      </c>
      <c r="FO47" s="28">
        <v>4.5</v>
      </c>
      <c r="FP47" s="21">
        <v>-0.88443652117543925</v>
      </c>
      <c r="FQ47" s="20">
        <v>98</v>
      </c>
      <c r="FR47" s="20">
        <v>107</v>
      </c>
      <c r="FS47" s="20">
        <v>1</v>
      </c>
      <c r="FT47" s="20">
        <v>28</v>
      </c>
      <c r="FU47" s="20">
        <v>22</v>
      </c>
      <c r="FV47" s="20">
        <v>23.8</v>
      </c>
      <c r="FW47" s="20">
        <v>0.41699999999999998</v>
      </c>
      <c r="FX47" s="124">
        <v>10</v>
      </c>
      <c r="FY47" s="28">
        <v>9.4</v>
      </c>
      <c r="FZ47" s="123">
        <v>5.5</v>
      </c>
      <c r="GA47" s="129">
        <v>10</v>
      </c>
      <c r="GB47" s="9">
        <v>0</v>
      </c>
      <c r="GC47" s="13">
        <v>0.1</v>
      </c>
      <c r="GD47" s="15">
        <v>0.16</v>
      </c>
      <c r="GE47" s="15">
        <v>0.16</v>
      </c>
      <c r="GF47" s="15">
        <v>9.74E-2</v>
      </c>
      <c r="GG47" s="15">
        <v>0.25</v>
      </c>
      <c r="GH47" s="9">
        <v>0</v>
      </c>
      <c r="GI47" s="9">
        <v>0</v>
      </c>
      <c r="GJ47" s="11">
        <v>0</v>
      </c>
      <c r="GK47" s="9">
        <v>1</v>
      </c>
      <c r="GL47" s="11">
        <v>0</v>
      </c>
      <c r="GM47" s="29">
        <v>4772315</v>
      </c>
      <c r="GN47" s="21">
        <v>5.9240000000000004</v>
      </c>
      <c r="GO47" s="10">
        <v>5.16</v>
      </c>
      <c r="GP47" s="28">
        <v>5.16</v>
      </c>
      <c r="GQ47" s="28">
        <v>40.700000000000003</v>
      </c>
      <c r="GR47" s="28">
        <v>41.811</v>
      </c>
      <c r="GS47" s="28">
        <v>43.8</v>
      </c>
      <c r="GT47" s="28">
        <v>41.403198240000002</v>
      </c>
      <c r="GU47" s="21">
        <v>1.0800000000000001E-2</v>
      </c>
      <c r="GV47" s="29">
        <v>0</v>
      </c>
      <c r="GW47" s="21">
        <v>-4.6051700000000002</v>
      </c>
      <c r="GX47" s="29">
        <v>0</v>
      </c>
      <c r="GY47" s="29">
        <v>0</v>
      </c>
      <c r="GZ47" s="29">
        <v>0</v>
      </c>
      <c r="HA47" s="21">
        <v>14.05</v>
      </c>
      <c r="HB47" s="20">
        <v>14.84</v>
      </c>
      <c r="HC47" s="29">
        <v>1</v>
      </c>
      <c r="HD47" s="29">
        <v>0</v>
      </c>
      <c r="HE47" s="21">
        <v>1</v>
      </c>
      <c r="HF47" s="29">
        <v>36.869999999999997</v>
      </c>
      <c r="HG47" s="20">
        <v>100</v>
      </c>
      <c r="HH47" s="20">
        <v>100</v>
      </c>
      <c r="HI47" s="21">
        <v>0.66860220000000004</v>
      </c>
      <c r="HJ47" s="20">
        <v>79.36</v>
      </c>
      <c r="HK47" s="21">
        <v>0.706368</v>
      </c>
      <c r="HL47" s="21">
        <v>0.69</v>
      </c>
      <c r="HM47" s="29">
        <v>67</v>
      </c>
      <c r="HN47" s="20">
        <v>79.849999999999994</v>
      </c>
      <c r="HO47" s="29">
        <v>71</v>
      </c>
      <c r="HP47" s="20">
        <v>69</v>
      </c>
      <c r="HQ47" s="21">
        <v>55.935429999999997</v>
      </c>
      <c r="HR47" s="21">
        <v>46.911299999999997</v>
      </c>
      <c r="HS47" s="40">
        <v>0</v>
      </c>
      <c r="HT47" s="40">
        <v>0</v>
      </c>
      <c r="HU47" s="29">
        <v>3220</v>
      </c>
      <c r="HV47" s="21"/>
      <c r="HW47" s="29">
        <v>111890</v>
      </c>
      <c r="HX47" s="20">
        <v>113208</v>
      </c>
      <c r="HY47" s="29">
        <v>0</v>
      </c>
      <c r="HZ47" s="65" t="s">
        <v>976</v>
      </c>
      <c r="IA47" s="20" t="s">
        <v>718</v>
      </c>
      <c r="IB47" s="29">
        <v>6</v>
      </c>
      <c r="IC47" s="11">
        <v>0</v>
      </c>
      <c r="ID47" s="29">
        <v>1</v>
      </c>
      <c r="IE47" s="29">
        <v>1</v>
      </c>
    </row>
    <row r="48" spans="1:239">
      <c r="A48" s="65" t="s">
        <v>765</v>
      </c>
      <c r="B48" s="8" t="s">
        <v>766</v>
      </c>
      <c r="C48" s="9"/>
      <c r="D48" s="20">
        <v>6</v>
      </c>
      <c r="E48" s="9">
        <v>6</v>
      </c>
      <c r="F48" s="77">
        <v>8.3000000000000007</v>
      </c>
      <c r="G48" s="9">
        <v>7</v>
      </c>
      <c r="H48" s="20"/>
      <c r="I48" s="20">
        <v>7</v>
      </c>
      <c r="J48" s="20">
        <f t="shared" si="19"/>
        <v>2</v>
      </c>
      <c r="K48" s="21">
        <v>0</v>
      </c>
      <c r="L48" s="20"/>
      <c r="M48" s="29">
        <v>0</v>
      </c>
      <c r="N48" s="9">
        <v>7</v>
      </c>
      <c r="O48" s="77">
        <v>9.3000000000000007</v>
      </c>
      <c r="P48" s="55">
        <v>77.58</v>
      </c>
      <c r="Q48" s="55">
        <v>80.400000000000006</v>
      </c>
      <c r="R48" s="55">
        <v>74.900000000000006</v>
      </c>
      <c r="S48" s="20">
        <v>7</v>
      </c>
      <c r="T48" s="29">
        <v>20827.232393999999</v>
      </c>
      <c r="U48" s="29">
        <v>19853.61</v>
      </c>
      <c r="V48" s="11">
        <v>20883.584200000001</v>
      </c>
      <c r="W48" s="11">
        <v>15595</v>
      </c>
      <c r="X48" s="29">
        <v>17540.56244076302</v>
      </c>
      <c r="Y48" s="29">
        <f t="shared" si="20"/>
        <v>5</v>
      </c>
      <c r="Z48" s="29">
        <v>1</v>
      </c>
      <c r="AA48" s="14">
        <v>6.61</v>
      </c>
      <c r="AB48" s="28">
        <v>257.52553333333333</v>
      </c>
      <c r="AC48" s="38"/>
      <c r="AD48" s="38"/>
      <c r="AE48" s="38"/>
      <c r="AF48" s="13">
        <v>45</v>
      </c>
      <c r="AG48" s="28">
        <v>43.43994</v>
      </c>
      <c r="AH48" s="13"/>
      <c r="AI48" s="13">
        <v>44.219970000000004</v>
      </c>
      <c r="AJ48" s="11">
        <v>1</v>
      </c>
      <c r="AK48" s="13">
        <v>44.219970000000004</v>
      </c>
      <c r="AL48" s="13">
        <f>AVERAGE(AF48:AH48)</f>
        <v>44.219970000000004</v>
      </c>
      <c r="AM48" s="13">
        <f>AVERAGE(AF48:AH48)</f>
        <v>44.219970000000004</v>
      </c>
      <c r="AN48" s="14">
        <v>45</v>
      </c>
      <c r="AO48" s="9"/>
      <c r="AP48" s="57">
        <v>1.3624000000000001E-2</v>
      </c>
      <c r="AS48" s="28"/>
      <c r="AT48" s="12">
        <v>8.4979999999999993</v>
      </c>
      <c r="AU48" s="12">
        <v>9.782</v>
      </c>
      <c r="AV48" s="12">
        <v>9.1530000000000005</v>
      </c>
      <c r="AW48" s="11">
        <v>1</v>
      </c>
      <c r="AX48" s="28">
        <v>88.2</v>
      </c>
      <c r="AY48" s="28"/>
      <c r="AZ48" s="28"/>
      <c r="BA48" s="11">
        <v>0</v>
      </c>
      <c r="BB48" s="13">
        <v>15.6</v>
      </c>
      <c r="BC48" s="13">
        <v>10</v>
      </c>
      <c r="BD48" s="13">
        <v>4.7</v>
      </c>
      <c r="BE48" s="13"/>
      <c r="BF48" s="13"/>
      <c r="BG48" s="13"/>
      <c r="BH48" s="11">
        <v>641</v>
      </c>
      <c r="BI48" s="11">
        <v>641</v>
      </c>
      <c r="BJ48" s="14">
        <v>3.7</v>
      </c>
      <c r="BK48" s="14">
        <v>1.6</v>
      </c>
      <c r="BL48" s="11">
        <v>1</v>
      </c>
      <c r="BM48" s="14">
        <v>2.1</v>
      </c>
      <c r="BN48" s="14"/>
      <c r="BO48" s="17"/>
      <c r="BP48" s="11"/>
      <c r="BQ48" s="11"/>
      <c r="BR48" s="18"/>
      <c r="BS48" s="13"/>
      <c r="BT48" s="13"/>
      <c r="BU48" s="11"/>
      <c r="BV48" s="11"/>
      <c r="BW48" s="11"/>
      <c r="BX48" s="13"/>
      <c r="BY48" s="13"/>
      <c r="BZ48" s="16"/>
      <c r="CA48" s="11">
        <v>100</v>
      </c>
      <c r="CC48" s="13"/>
      <c r="CD48" s="29">
        <v>100</v>
      </c>
      <c r="CE48" s="29"/>
      <c r="CF48" s="29"/>
      <c r="CG48" s="29">
        <v>100</v>
      </c>
      <c r="CH48" s="29">
        <v>1</v>
      </c>
      <c r="CI48" s="17">
        <v>100</v>
      </c>
      <c r="CJ48" s="13"/>
      <c r="CK48" s="11">
        <f t="shared" si="22"/>
        <v>80.2</v>
      </c>
      <c r="CL48" s="131">
        <v>100</v>
      </c>
      <c r="CM48" s="29">
        <v>78.666666666666671</v>
      </c>
      <c r="CN48" s="20">
        <v>100</v>
      </c>
      <c r="CP48" s="75"/>
      <c r="CQ48" s="130">
        <v>85</v>
      </c>
      <c r="CR48" s="75">
        <v>84</v>
      </c>
      <c r="CS48" s="130">
        <v>90</v>
      </c>
      <c r="CT48" s="19">
        <v>99</v>
      </c>
      <c r="CU48" s="19">
        <v>88.5</v>
      </c>
      <c r="CV48" s="19">
        <v>70.599999999999994</v>
      </c>
      <c r="CW48" s="19"/>
      <c r="CX48" s="19">
        <v>86.033333333333346</v>
      </c>
      <c r="CY48" s="11">
        <v>81</v>
      </c>
      <c r="CZ48" s="11"/>
      <c r="DA48" s="20">
        <v>100</v>
      </c>
      <c r="DB48" s="11">
        <v>100</v>
      </c>
      <c r="DC48" s="11">
        <f t="shared" si="23"/>
        <v>100</v>
      </c>
      <c r="DD48" s="11"/>
      <c r="DF48" s="11"/>
      <c r="DG48" s="11"/>
      <c r="DH48" s="29">
        <v>100</v>
      </c>
      <c r="DI48" s="29">
        <v>450</v>
      </c>
      <c r="DJ48" s="19"/>
      <c r="DK48" s="19"/>
      <c r="DL48" s="21">
        <v>1</v>
      </c>
      <c r="DM48" s="29">
        <v>0</v>
      </c>
      <c r="DN48" s="21">
        <v>0</v>
      </c>
      <c r="DO48" s="20"/>
      <c r="DP48" s="20"/>
      <c r="DQ48" s="20"/>
      <c r="DR48" s="20"/>
      <c r="DS48" s="20"/>
      <c r="DT48" s="20"/>
      <c r="DU48" s="20"/>
      <c r="DV48" s="20"/>
      <c r="DW48" s="21"/>
      <c r="DX48" s="21"/>
      <c r="DY48" s="21"/>
      <c r="DZ48" s="21"/>
      <c r="EA48" s="20"/>
      <c r="EB48" s="20"/>
      <c r="EC48" s="20"/>
      <c r="ED48" s="20"/>
      <c r="EE48" s="21"/>
      <c r="EF48" s="21"/>
      <c r="EG48" s="21"/>
      <c r="EH48" s="21"/>
      <c r="EI48" s="20"/>
      <c r="EJ48" s="20"/>
      <c r="EK48" s="20"/>
      <c r="EL48" s="20"/>
      <c r="EM48" s="21"/>
      <c r="EN48" s="21"/>
      <c r="EO48" s="21"/>
      <c r="EP48" s="21"/>
      <c r="EQ48" s="20"/>
      <c r="ER48" s="20"/>
      <c r="ES48" s="20"/>
      <c r="ET48" s="20"/>
      <c r="EU48" s="21"/>
      <c r="EV48" s="21"/>
      <c r="EW48" s="21"/>
      <c r="EX48" s="21"/>
      <c r="EY48" s="20"/>
      <c r="EZ48" s="21"/>
      <c r="FA48" s="21"/>
      <c r="FB48" s="37"/>
      <c r="FC48" s="20">
        <v>0</v>
      </c>
      <c r="FD48" s="29">
        <v>0</v>
      </c>
      <c r="FE48" s="29">
        <v>0</v>
      </c>
      <c r="FF48" s="21">
        <v>0.35662949999999999</v>
      </c>
      <c r="FG48" s="10">
        <v>-7.3917558864768598E-2</v>
      </c>
      <c r="FH48" s="10">
        <v>0.92151342858835295</v>
      </c>
      <c r="FI48" s="10">
        <v>1.24833968089337</v>
      </c>
      <c r="FJ48" s="10">
        <v>1.20717082774271</v>
      </c>
      <c r="FK48" s="10">
        <v>1.33339129542776</v>
      </c>
      <c r="FL48" s="10">
        <v>1.3133359796370401</v>
      </c>
      <c r="FM48" s="21">
        <v>8.0156200000000002</v>
      </c>
      <c r="FN48" s="20">
        <v>154</v>
      </c>
      <c r="FO48" s="28">
        <v>18.5</v>
      </c>
      <c r="FP48" s="21">
        <v>-0.78611784368823023</v>
      </c>
      <c r="FQ48" s="20">
        <v>94</v>
      </c>
      <c r="FR48" s="20">
        <v>107</v>
      </c>
      <c r="FS48" s="20">
        <v>2.5</v>
      </c>
      <c r="FT48" s="20">
        <v>37</v>
      </c>
      <c r="FU48" s="20">
        <v>57</v>
      </c>
      <c r="FV48" s="20">
        <v>27.1</v>
      </c>
      <c r="FX48" s="124"/>
      <c r="FZ48" s="123"/>
      <c r="GA48" s="129">
        <v>11</v>
      </c>
      <c r="GB48" s="9">
        <v>0</v>
      </c>
      <c r="GC48" s="13">
        <v>0.5</v>
      </c>
      <c r="GD48" s="15">
        <v>0.02</v>
      </c>
      <c r="GE48" s="15">
        <v>0.02</v>
      </c>
      <c r="GF48" s="15">
        <v>0.23680000000000001</v>
      </c>
      <c r="GG48" s="15">
        <v>0.33</v>
      </c>
      <c r="GH48" s="9">
        <v>1</v>
      </c>
      <c r="GI48" s="9">
        <v>0</v>
      </c>
      <c r="GJ48" s="11">
        <v>0</v>
      </c>
      <c r="GK48" s="11">
        <v>0</v>
      </c>
      <c r="GL48" s="11">
        <v>0</v>
      </c>
      <c r="GM48" s="29">
        <v>5687959</v>
      </c>
      <c r="GN48" s="21">
        <v>6.1898</v>
      </c>
      <c r="GO48" s="10">
        <v>1.27</v>
      </c>
      <c r="GP48" s="28">
        <v>1.27475</v>
      </c>
      <c r="GQ48" s="28">
        <v>94.1</v>
      </c>
      <c r="GR48" s="28">
        <v>99.930999999999997</v>
      </c>
      <c r="GS48" s="28">
        <v>95</v>
      </c>
      <c r="GT48" s="28">
        <v>0.89179998599999999</v>
      </c>
      <c r="GU48" s="21">
        <v>0</v>
      </c>
      <c r="GV48" s="29">
        <v>0</v>
      </c>
      <c r="GW48" s="21">
        <v>-4.6051700000000002</v>
      </c>
      <c r="GX48" s="29">
        <v>0</v>
      </c>
      <c r="GY48" s="29">
        <v>0</v>
      </c>
      <c r="GZ48" s="29">
        <v>0</v>
      </c>
      <c r="HA48" s="21">
        <v>22.15</v>
      </c>
      <c r="HC48" s="29">
        <v>0</v>
      </c>
      <c r="HD48" s="29">
        <v>0</v>
      </c>
      <c r="HE48" s="21">
        <v>1</v>
      </c>
      <c r="HF48" s="29">
        <v>0</v>
      </c>
      <c r="HI48" s="21">
        <v>1</v>
      </c>
      <c r="HK48" s="21">
        <v>1</v>
      </c>
      <c r="HM48" s="29">
        <v>100</v>
      </c>
      <c r="HO48" s="29">
        <v>100</v>
      </c>
      <c r="HP48" s="20">
        <v>100</v>
      </c>
      <c r="HQ48" s="21">
        <v>6252.3230000000003</v>
      </c>
      <c r="HR48" s="21">
        <v>0</v>
      </c>
      <c r="HS48" s="40">
        <v>0</v>
      </c>
      <c r="HT48" s="40">
        <v>0</v>
      </c>
      <c r="HU48" s="29">
        <v>2940</v>
      </c>
      <c r="HV48" s="21"/>
      <c r="HW48" s="29">
        <v>990</v>
      </c>
      <c r="HY48" s="29">
        <v>0</v>
      </c>
      <c r="HZ48" s="65" t="s">
        <v>767</v>
      </c>
      <c r="IA48" s="20" t="s">
        <v>767</v>
      </c>
      <c r="IB48" s="29">
        <v>5</v>
      </c>
      <c r="IC48" s="11">
        <v>0</v>
      </c>
      <c r="ID48" s="29">
        <v>0</v>
      </c>
      <c r="IE48" s="29">
        <v>1</v>
      </c>
    </row>
    <row r="49" spans="1:239">
      <c r="A49" s="65" t="s">
        <v>949</v>
      </c>
      <c r="B49" s="8" t="s">
        <v>768</v>
      </c>
      <c r="C49" s="9">
        <v>82</v>
      </c>
      <c r="D49" s="20">
        <v>80</v>
      </c>
      <c r="E49" s="9">
        <v>82</v>
      </c>
      <c r="F49" s="77">
        <v>99</v>
      </c>
      <c r="G49" s="9">
        <v>110</v>
      </c>
      <c r="H49" s="20">
        <v>123</v>
      </c>
      <c r="I49" s="20">
        <v>142</v>
      </c>
      <c r="J49" s="20">
        <f t="shared" si="19"/>
        <v>3</v>
      </c>
      <c r="K49" s="21">
        <v>0.13600000000000001</v>
      </c>
      <c r="L49" s="21">
        <f t="shared" ref="L49:L55" si="30">ABS((H49-G49)/H49)</f>
        <v>0.10569105691056911</v>
      </c>
      <c r="M49" s="29">
        <v>1</v>
      </c>
      <c r="N49" s="9">
        <v>110</v>
      </c>
      <c r="O49" s="77">
        <v>143</v>
      </c>
      <c r="P49" s="55">
        <v>59.82</v>
      </c>
      <c r="Q49" s="55">
        <v>60.18</v>
      </c>
      <c r="R49" s="55">
        <v>59.48</v>
      </c>
      <c r="S49" s="20">
        <v>570</v>
      </c>
      <c r="T49" s="29">
        <v>1674.9639357999999</v>
      </c>
      <c r="U49" s="29">
        <v>1701.3050000000001</v>
      </c>
      <c r="V49" s="11">
        <v>1755.1843919999999</v>
      </c>
      <c r="W49" s="11">
        <v>1072</v>
      </c>
      <c r="X49" s="29">
        <v>1308.8200238379022</v>
      </c>
      <c r="Y49" s="29">
        <f t="shared" si="20"/>
        <v>5</v>
      </c>
      <c r="Z49" s="29">
        <v>1</v>
      </c>
      <c r="AA49" s="14">
        <v>1.65</v>
      </c>
      <c r="AB49" s="28">
        <v>16.108046666666667</v>
      </c>
      <c r="AC49" s="38">
        <v>89</v>
      </c>
      <c r="AD49" s="38">
        <v>86.2</v>
      </c>
      <c r="AE49" s="38"/>
      <c r="AF49" s="13">
        <v>29.69</v>
      </c>
      <c r="AG49" s="28">
        <v>32.5</v>
      </c>
      <c r="AH49" s="13">
        <v>37.799999999999997</v>
      </c>
      <c r="AI49" s="13">
        <v>33.33</v>
      </c>
      <c r="AJ49" s="11">
        <v>1</v>
      </c>
      <c r="AK49" s="13">
        <v>33.33</v>
      </c>
      <c r="AL49" s="13">
        <f>AVERAGE(AF49:AH49)</f>
        <v>33.33</v>
      </c>
      <c r="AM49" s="13">
        <f>AVERAGE(AF49:AH49)</f>
        <v>33.33</v>
      </c>
      <c r="AN49" s="14">
        <v>29.69</v>
      </c>
      <c r="AO49" s="9">
        <v>1</v>
      </c>
      <c r="AP49" s="57">
        <v>7.5958999999999999E-2</v>
      </c>
      <c r="AQ49" s="20">
        <v>68</v>
      </c>
      <c r="AR49" s="46">
        <v>0.47034457396000007</v>
      </c>
      <c r="AS49" s="28">
        <v>63</v>
      </c>
      <c r="AT49" s="12">
        <v>2.7440000000000002</v>
      </c>
      <c r="AU49" s="12">
        <v>5.375</v>
      </c>
      <c r="AV49" s="12">
        <v>4.1029999999999998</v>
      </c>
      <c r="AW49" s="11">
        <v>1</v>
      </c>
      <c r="AX49" s="28">
        <v>35.920769999999997</v>
      </c>
      <c r="AY49" s="28">
        <v>61.865310000000001</v>
      </c>
      <c r="AZ49" s="28">
        <v>49.322339999999997</v>
      </c>
      <c r="BA49" s="11">
        <v>1</v>
      </c>
      <c r="BB49" s="13">
        <v>64.099999999999994</v>
      </c>
      <c r="BC49" s="13">
        <v>50.7</v>
      </c>
      <c r="BD49" s="13">
        <v>38.1</v>
      </c>
      <c r="BE49" s="13">
        <v>3.2</v>
      </c>
      <c r="BF49" s="13">
        <v>44.5</v>
      </c>
      <c r="BG49" s="13">
        <v>1.4240000000000002</v>
      </c>
      <c r="BH49" s="11">
        <v>65.5</v>
      </c>
      <c r="BI49" s="11">
        <v>65.5</v>
      </c>
      <c r="BJ49" s="14">
        <v>4.3499999999999996</v>
      </c>
      <c r="BK49" s="14">
        <v>0.9</v>
      </c>
      <c r="BL49" s="11">
        <v>1</v>
      </c>
      <c r="BM49" s="14">
        <v>3.45</v>
      </c>
      <c r="BN49" s="14">
        <v>0.755</v>
      </c>
      <c r="BO49" s="17">
        <v>41</v>
      </c>
      <c r="BP49" s="11">
        <v>41</v>
      </c>
      <c r="BQ49" s="11">
        <v>30</v>
      </c>
      <c r="BR49" s="18">
        <v>1.3666666666666667</v>
      </c>
      <c r="BS49" s="13">
        <v>100</v>
      </c>
      <c r="BT49" s="13"/>
      <c r="BU49" s="11"/>
      <c r="BV49" s="11"/>
      <c r="BW49" s="11">
        <v>70</v>
      </c>
      <c r="BX49" s="13">
        <v>75</v>
      </c>
      <c r="BY49" s="13"/>
      <c r="BZ49" s="16">
        <f t="shared" ref="BZ49:BZ58" si="31">AVERAGE(BW49:BY49)</f>
        <v>72.5</v>
      </c>
      <c r="CA49" s="11">
        <v>75</v>
      </c>
      <c r="CB49" s="29">
        <v>34.200000000000003</v>
      </c>
      <c r="CC49" s="13"/>
      <c r="CD49" s="29">
        <v>54.6</v>
      </c>
      <c r="CE49" s="29"/>
      <c r="CF49" s="29"/>
      <c r="CG49" s="29">
        <v>54.6</v>
      </c>
      <c r="CH49" s="29">
        <v>1</v>
      </c>
      <c r="CI49" s="17">
        <v>39</v>
      </c>
      <c r="CJ49" s="13">
        <v>74.7</v>
      </c>
      <c r="CK49" s="11">
        <f t="shared" si="22"/>
        <v>47.585714285714282</v>
      </c>
      <c r="CL49" s="29">
        <v>72.150000000000006</v>
      </c>
      <c r="CM49" s="29">
        <v>40</v>
      </c>
      <c r="CN49" s="20">
        <v>7</v>
      </c>
      <c r="CO49" s="75">
        <v>70</v>
      </c>
      <c r="CP49" s="75">
        <v>56</v>
      </c>
      <c r="CQ49" s="130">
        <v>99</v>
      </c>
      <c r="CR49" s="75">
        <v>57</v>
      </c>
      <c r="CS49" s="130">
        <v>99</v>
      </c>
      <c r="CT49" s="19">
        <v>91.6</v>
      </c>
      <c r="CU49" s="19">
        <v>87.8</v>
      </c>
      <c r="CV49" s="19">
        <v>77.2</v>
      </c>
      <c r="CW49" s="19">
        <v>71.8</v>
      </c>
      <c r="CX49" s="19">
        <v>85.533333333333317</v>
      </c>
      <c r="CY49" s="11">
        <v>92</v>
      </c>
      <c r="CZ49" s="11">
        <v>78</v>
      </c>
      <c r="DA49" s="20">
        <v>71</v>
      </c>
      <c r="DB49" s="11">
        <v>75</v>
      </c>
      <c r="DC49" s="11">
        <f t="shared" si="23"/>
        <v>74.666666666666671</v>
      </c>
      <c r="DD49" s="11">
        <v>21</v>
      </c>
      <c r="DE49" s="20">
        <v>12</v>
      </c>
      <c r="DF49" s="11">
        <v>13</v>
      </c>
      <c r="DG49" s="11">
        <f t="shared" ref="DG49:DG55" si="32">AVERAGE(DD49:DF49)</f>
        <v>15.333333333333334</v>
      </c>
      <c r="DH49" s="29">
        <v>47</v>
      </c>
      <c r="DI49" s="29">
        <v>6</v>
      </c>
      <c r="DJ49" s="19">
        <v>86.25</v>
      </c>
      <c r="DK49" s="19">
        <v>2.16</v>
      </c>
      <c r="DL49" s="21">
        <v>0</v>
      </c>
      <c r="DM49" s="29">
        <v>0</v>
      </c>
      <c r="DN49" s="21">
        <v>3.0000000340597985</v>
      </c>
      <c r="DO49" s="20">
        <v>8</v>
      </c>
      <c r="DP49" s="20">
        <v>0</v>
      </c>
      <c r="DQ49" s="20">
        <v>8</v>
      </c>
      <c r="DR49" s="20">
        <f t="shared" ref="DR49:DR57" si="33">DQ49+10</f>
        <v>18</v>
      </c>
      <c r="DS49" s="20">
        <v>351</v>
      </c>
      <c r="DT49" s="20">
        <v>0</v>
      </c>
      <c r="DU49" s="20">
        <v>761</v>
      </c>
      <c r="DV49" s="20">
        <v>41</v>
      </c>
      <c r="DW49" s="21">
        <v>8.5609756097560972</v>
      </c>
      <c r="DX49" s="21">
        <v>0</v>
      </c>
      <c r="DY49" s="21">
        <f t="shared" ref="DY49:DY61" si="34">(DS49-DT49)/DV49</f>
        <v>8.5609756097560972</v>
      </c>
      <c r="DZ49" s="21">
        <v>18.560975609756099</v>
      </c>
      <c r="EA49" s="20">
        <v>261</v>
      </c>
      <c r="EB49" s="20">
        <v>0</v>
      </c>
      <c r="EC49" s="20">
        <v>571</v>
      </c>
      <c r="ED49" s="20">
        <v>31</v>
      </c>
      <c r="EE49" s="21">
        <v>8.4193548387096779</v>
      </c>
      <c r="EF49" s="21">
        <v>0</v>
      </c>
      <c r="EG49" s="21">
        <f t="shared" ref="EG49:EG61" si="35">(EA49-EB49)/ED49</f>
        <v>8.4193548387096779</v>
      </c>
      <c r="EH49" s="21">
        <v>18.419354838709676</v>
      </c>
      <c r="EI49" s="20">
        <v>171</v>
      </c>
      <c r="EJ49" s="20">
        <v>0</v>
      </c>
      <c r="EK49" s="20">
        <v>381</v>
      </c>
      <c r="EL49" s="20">
        <v>21</v>
      </c>
      <c r="EM49" s="21">
        <v>8.1428571428571423</v>
      </c>
      <c r="EN49" s="21">
        <v>0</v>
      </c>
      <c r="EO49" s="21">
        <f t="shared" ref="EO49:EO61" si="36">(EI49-EJ49)/EL49</f>
        <v>8.1428571428571423</v>
      </c>
      <c r="EP49" s="21">
        <v>18.142857142857142</v>
      </c>
      <c r="EQ49" s="20">
        <v>88</v>
      </c>
      <c r="ER49" s="20">
        <v>0</v>
      </c>
      <c r="ES49" s="20">
        <v>198</v>
      </c>
      <c r="ET49" s="20">
        <v>11</v>
      </c>
      <c r="EU49" s="21">
        <v>8</v>
      </c>
      <c r="EV49" s="21">
        <v>0</v>
      </c>
      <c r="EW49" s="21">
        <f t="shared" ref="EW49:EW59" si="37">(EQ49-ER49)/ET49</f>
        <v>8</v>
      </c>
      <c r="EX49" s="21">
        <v>18</v>
      </c>
      <c r="EY49" s="20">
        <v>41</v>
      </c>
      <c r="EZ49" s="21">
        <v>3.713572066704308</v>
      </c>
      <c r="FA49" s="21">
        <v>5.0555555555555554</v>
      </c>
      <c r="FB49" s="37">
        <v>5</v>
      </c>
      <c r="FC49" s="20">
        <v>0</v>
      </c>
      <c r="FD49" s="29">
        <v>0</v>
      </c>
      <c r="FE49" s="29">
        <v>2</v>
      </c>
      <c r="FF49" s="21">
        <v>0.16176499999999999</v>
      </c>
      <c r="FG49" s="10">
        <v>0.49775798944329303</v>
      </c>
      <c r="FH49" s="10">
        <v>-3.6608105749208801E-2</v>
      </c>
      <c r="FI49" s="10">
        <v>-0.263746865236554</v>
      </c>
      <c r="FJ49" s="10">
        <v>-3.9974517579280201E-2</v>
      </c>
      <c r="FK49" s="10">
        <v>0.16038927121326299</v>
      </c>
      <c r="FL49" s="10">
        <v>-0.30584065693227502</v>
      </c>
      <c r="FM49" s="21">
        <v>5.7604100000000003</v>
      </c>
      <c r="FN49" s="20">
        <v>166</v>
      </c>
      <c r="FO49" s="28">
        <v>5.4</v>
      </c>
      <c r="FP49" s="21">
        <v>-0.60741332238316881</v>
      </c>
      <c r="FQ49" s="20">
        <v>93</v>
      </c>
      <c r="FR49" s="20">
        <v>101</v>
      </c>
      <c r="FS49" s="20">
        <v>10.9</v>
      </c>
      <c r="FT49" s="20">
        <v>31</v>
      </c>
      <c r="FU49" s="20">
        <v>34</v>
      </c>
      <c r="FV49" s="20">
        <v>25.7</v>
      </c>
      <c r="FW49" s="20">
        <v>0.22800000000000001</v>
      </c>
      <c r="FX49" s="124">
        <v>5</v>
      </c>
      <c r="FY49" s="28">
        <v>8.3000000000000007</v>
      </c>
      <c r="FZ49" s="123">
        <v>8.8000000000000007</v>
      </c>
      <c r="GA49" s="129">
        <v>5</v>
      </c>
      <c r="GB49" s="9">
        <v>0</v>
      </c>
      <c r="GC49" s="13">
        <v>11.6</v>
      </c>
      <c r="GD49" s="15">
        <v>0.89</v>
      </c>
      <c r="GE49" s="15">
        <v>0.89</v>
      </c>
      <c r="GF49" s="15">
        <v>0.74219999999999997</v>
      </c>
      <c r="GG49" s="15">
        <v>0.9</v>
      </c>
      <c r="GH49" s="9">
        <v>0</v>
      </c>
      <c r="GI49" s="11">
        <v>1</v>
      </c>
      <c r="GJ49" s="11">
        <v>0</v>
      </c>
      <c r="GK49" s="11">
        <v>0</v>
      </c>
      <c r="GL49" s="11">
        <v>0</v>
      </c>
      <c r="GM49" s="29">
        <v>850558120</v>
      </c>
      <c r="GN49" s="21">
        <v>929.35799999999995</v>
      </c>
      <c r="GO49" s="10">
        <v>3.8</v>
      </c>
      <c r="GP49" s="28">
        <v>3.8039999999999998</v>
      </c>
      <c r="GQ49" s="28">
        <v>25.5</v>
      </c>
      <c r="GR49" s="28">
        <v>25.536000000000001</v>
      </c>
      <c r="GS49" s="28">
        <v>26.8</v>
      </c>
      <c r="GT49" s="28">
        <v>64.016197199999993</v>
      </c>
      <c r="GU49" s="21">
        <v>0.28106999999999999</v>
      </c>
      <c r="GV49" s="29">
        <v>0</v>
      </c>
      <c r="GW49" s="21">
        <v>1.8270139999999999</v>
      </c>
      <c r="GX49" s="29">
        <v>3</v>
      </c>
      <c r="GY49" s="29">
        <v>0</v>
      </c>
      <c r="GZ49" s="29">
        <v>0</v>
      </c>
      <c r="HA49" s="21">
        <v>28.38</v>
      </c>
      <c r="HB49" s="20">
        <v>22.93</v>
      </c>
      <c r="HC49" s="29">
        <v>1</v>
      </c>
      <c r="HD49" s="29">
        <v>1</v>
      </c>
      <c r="HE49" s="21">
        <v>0.51190000000000002</v>
      </c>
      <c r="HF49" s="29">
        <v>39.29</v>
      </c>
      <c r="HG49" s="20">
        <v>50</v>
      </c>
      <c r="HH49" s="20">
        <v>98</v>
      </c>
      <c r="HI49" s="21">
        <v>0.15677640000000001</v>
      </c>
      <c r="HJ49" s="20">
        <v>463.79</v>
      </c>
      <c r="HK49" s="21">
        <v>0.22465650000000001</v>
      </c>
      <c r="HL49" s="21">
        <v>0.22</v>
      </c>
      <c r="HM49" s="29">
        <v>25</v>
      </c>
      <c r="HN49" s="20">
        <v>342.61</v>
      </c>
      <c r="HO49" s="29">
        <v>38</v>
      </c>
      <c r="HP49" s="20">
        <v>38</v>
      </c>
      <c r="HQ49" s="21">
        <v>447.91809999999998</v>
      </c>
      <c r="HR49" s="21">
        <v>287.41660000000002</v>
      </c>
      <c r="HS49" s="40">
        <v>0</v>
      </c>
      <c r="HT49" s="40">
        <v>0</v>
      </c>
      <c r="HU49" s="29">
        <v>5860</v>
      </c>
      <c r="HV49" s="21">
        <v>1.1200000000000001</v>
      </c>
      <c r="HW49" s="29">
        <v>2973190</v>
      </c>
      <c r="HX49" s="20">
        <v>3151251</v>
      </c>
      <c r="HY49" s="29">
        <v>0</v>
      </c>
      <c r="HZ49" s="65" t="s">
        <v>715</v>
      </c>
      <c r="IA49" s="20" t="s">
        <v>769</v>
      </c>
      <c r="IB49" s="29">
        <v>6</v>
      </c>
      <c r="IC49" s="11">
        <v>0</v>
      </c>
      <c r="ID49" s="29">
        <v>1</v>
      </c>
      <c r="IE49" s="29">
        <v>1</v>
      </c>
    </row>
    <row r="50" spans="1:239">
      <c r="A50" s="65" t="s">
        <v>770</v>
      </c>
      <c r="B50" s="8" t="s">
        <v>771</v>
      </c>
      <c r="C50" s="9">
        <v>62</v>
      </c>
      <c r="D50" s="20">
        <v>60</v>
      </c>
      <c r="E50" s="9">
        <v>62</v>
      </c>
      <c r="F50" s="77">
        <v>70</v>
      </c>
      <c r="G50" s="9">
        <v>95</v>
      </c>
      <c r="H50" s="20">
        <v>91</v>
      </c>
      <c r="I50" s="20">
        <v>97</v>
      </c>
      <c r="J50" s="20">
        <f t="shared" si="19"/>
        <v>3</v>
      </c>
      <c r="K50" s="21">
        <v>5.6537102473498232E-2</v>
      </c>
      <c r="L50" s="21">
        <f t="shared" si="30"/>
        <v>4.3956043956043959E-2</v>
      </c>
      <c r="M50" s="29">
        <v>1</v>
      </c>
      <c r="N50" s="9">
        <v>95</v>
      </c>
      <c r="O50" s="77">
        <v>109</v>
      </c>
      <c r="P50" s="55">
        <v>61.71</v>
      </c>
      <c r="Q50" s="55">
        <v>63.5</v>
      </c>
      <c r="R50" s="55">
        <v>60</v>
      </c>
      <c r="S50" s="20">
        <v>650</v>
      </c>
      <c r="T50" s="29">
        <v>2850.8419327000001</v>
      </c>
      <c r="U50" s="29">
        <v>2267.73</v>
      </c>
      <c r="V50" s="11">
        <v>2834.70687</v>
      </c>
      <c r="W50" s="11">
        <v>2181</v>
      </c>
      <c r="X50" s="29">
        <v>2515.5148174596088</v>
      </c>
      <c r="Y50" s="29">
        <f t="shared" si="20"/>
        <v>5</v>
      </c>
      <c r="Z50" s="29">
        <v>1</v>
      </c>
      <c r="AA50" s="14">
        <v>3.09</v>
      </c>
      <c r="AB50" s="28">
        <v>48.218283333333339</v>
      </c>
      <c r="AC50" s="38">
        <v>59</v>
      </c>
      <c r="AD50" s="38">
        <v>66.099999999999994</v>
      </c>
      <c r="AE50" s="38"/>
      <c r="AF50" s="13">
        <v>33.090000000000003</v>
      </c>
      <c r="AG50" s="13"/>
      <c r="AH50" s="13">
        <v>31.7</v>
      </c>
      <c r="AI50" s="13">
        <v>32.395000000000003</v>
      </c>
      <c r="AJ50" s="11">
        <v>1</v>
      </c>
      <c r="AK50" s="13">
        <v>32.395000000000003</v>
      </c>
      <c r="AL50" s="13">
        <f>AVERAGE(AF50:AH50)</f>
        <v>32.395000000000003</v>
      </c>
      <c r="AM50" s="13">
        <f>AVERAGE(AF50:AH50)</f>
        <v>32.395000000000003</v>
      </c>
      <c r="AN50" s="14">
        <v>33.090000000000003</v>
      </c>
      <c r="AO50" s="9">
        <v>1</v>
      </c>
      <c r="AP50" s="57">
        <v>8.4083000000000005E-2</v>
      </c>
      <c r="AQ50" s="20">
        <v>60</v>
      </c>
      <c r="AR50" s="46">
        <v>0.38992169952</v>
      </c>
      <c r="AS50" s="28">
        <v>38.700000000000003</v>
      </c>
      <c r="AT50" s="12">
        <v>3.4569999999999999</v>
      </c>
      <c r="AU50" s="12">
        <v>4.5709999999999997</v>
      </c>
      <c r="AV50" s="12">
        <v>4.0069999999999997</v>
      </c>
      <c r="AW50" s="11">
        <v>1</v>
      </c>
      <c r="AX50" s="28">
        <v>72.506150000000005</v>
      </c>
      <c r="AY50" s="28">
        <v>86.698769999999996</v>
      </c>
      <c r="AZ50" s="28">
        <v>79.513850000000005</v>
      </c>
      <c r="BA50" s="11">
        <v>1</v>
      </c>
      <c r="BB50" s="13">
        <v>27.3</v>
      </c>
      <c r="BC50" s="13">
        <v>20.3</v>
      </c>
      <c r="BD50" s="13">
        <v>13.2</v>
      </c>
      <c r="BE50" s="13">
        <v>3.7</v>
      </c>
      <c r="BF50" s="13">
        <v>24.6</v>
      </c>
      <c r="BG50" s="13">
        <v>0.91020000000000001</v>
      </c>
      <c r="BH50" s="11">
        <v>34</v>
      </c>
      <c r="BI50" s="11">
        <v>34</v>
      </c>
      <c r="BJ50" s="14">
        <v>1.65</v>
      </c>
      <c r="BK50" s="14">
        <v>0.6</v>
      </c>
      <c r="BL50" s="11">
        <v>1</v>
      </c>
      <c r="BM50" s="14">
        <v>1.1000000000000001</v>
      </c>
      <c r="BN50" s="14">
        <v>0.67200000000000004</v>
      </c>
      <c r="BO50" s="17">
        <v>14.5</v>
      </c>
      <c r="BP50" s="11">
        <v>14</v>
      </c>
      <c r="BQ50" s="11">
        <v>35</v>
      </c>
      <c r="BR50" s="18">
        <v>0.4</v>
      </c>
      <c r="BS50" s="13"/>
      <c r="BT50" s="13"/>
      <c r="BU50" s="11">
        <v>43</v>
      </c>
      <c r="BV50" s="11"/>
      <c r="BW50" s="11">
        <v>47</v>
      </c>
      <c r="BX50" s="13">
        <v>31.7</v>
      </c>
      <c r="BY50" s="13"/>
      <c r="BZ50" s="16">
        <f t="shared" si="31"/>
        <v>39.35</v>
      </c>
      <c r="CA50" s="11">
        <v>44</v>
      </c>
      <c r="CB50" s="29">
        <v>34.833333333333336</v>
      </c>
      <c r="CC50" s="13"/>
      <c r="CD50" s="29">
        <v>39.416666666666671</v>
      </c>
      <c r="CE50" s="29"/>
      <c r="CF50" s="29"/>
      <c r="CG50" s="29">
        <v>39.416666666666671</v>
      </c>
      <c r="CH50" s="29">
        <v>1</v>
      </c>
      <c r="CI50" s="17">
        <v>39.25</v>
      </c>
      <c r="CJ50" s="13">
        <v>76.5</v>
      </c>
      <c r="CK50" s="11">
        <f t="shared" si="22"/>
        <v>39.202380952380956</v>
      </c>
      <c r="CL50" s="131">
        <v>92</v>
      </c>
      <c r="CM50" s="29">
        <v>58.666666666666664</v>
      </c>
      <c r="CN50" s="20">
        <v>100</v>
      </c>
      <c r="CO50" s="75">
        <v>60</v>
      </c>
      <c r="CP50" s="75">
        <v>58</v>
      </c>
      <c r="CQ50" s="130">
        <v>90</v>
      </c>
      <c r="CR50" s="75">
        <v>92</v>
      </c>
      <c r="CS50" s="130">
        <v>99</v>
      </c>
      <c r="CT50" s="19">
        <v>86.8</v>
      </c>
      <c r="CU50" s="19">
        <v>83.2</v>
      </c>
      <c r="CV50" s="19">
        <v>76.400000000000006</v>
      </c>
      <c r="CW50" s="19">
        <v>50.6</v>
      </c>
      <c r="CX50" s="19">
        <v>82.13333333333334</v>
      </c>
      <c r="CY50" s="11">
        <v>89</v>
      </c>
      <c r="CZ50" s="11">
        <v>69</v>
      </c>
      <c r="DA50" s="20">
        <v>91</v>
      </c>
      <c r="DB50" s="11">
        <v>42</v>
      </c>
      <c r="DC50" s="11">
        <f t="shared" si="23"/>
        <v>67.333333333333329</v>
      </c>
      <c r="DD50" s="11">
        <v>54</v>
      </c>
      <c r="DE50" s="20">
        <v>46</v>
      </c>
      <c r="DF50" s="11">
        <v>44</v>
      </c>
      <c r="DG50" s="11">
        <f t="shared" si="32"/>
        <v>48</v>
      </c>
      <c r="DH50" s="29">
        <v>46</v>
      </c>
      <c r="DI50" s="29">
        <v>6</v>
      </c>
      <c r="DJ50" s="19">
        <v>95.46</v>
      </c>
      <c r="DK50" s="19">
        <v>2.0499999999999998</v>
      </c>
      <c r="DL50" s="21">
        <v>0.80769230000000003</v>
      </c>
      <c r="DM50" s="29">
        <v>0</v>
      </c>
      <c r="DN50" s="21">
        <v>1.5571428537368772</v>
      </c>
      <c r="DO50" s="20">
        <v>0</v>
      </c>
      <c r="DP50" s="20">
        <v>7</v>
      </c>
      <c r="DQ50" s="20">
        <v>-7</v>
      </c>
      <c r="DR50" s="20">
        <f t="shared" si="33"/>
        <v>3</v>
      </c>
      <c r="DS50" s="20">
        <v>43</v>
      </c>
      <c r="DT50" s="20">
        <v>249</v>
      </c>
      <c r="DU50" s="20">
        <v>254</v>
      </c>
      <c r="DV50" s="20">
        <v>46</v>
      </c>
      <c r="DW50" s="21">
        <v>0.93478260869565222</v>
      </c>
      <c r="DX50" s="21">
        <v>5.4130434782608692</v>
      </c>
      <c r="DY50" s="21">
        <f t="shared" si="34"/>
        <v>-4.4782608695652177</v>
      </c>
      <c r="DZ50" s="21">
        <v>5.5217391304347823</v>
      </c>
      <c r="EA50" s="20">
        <v>0</v>
      </c>
      <c r="EB50" s="20">
        <v>204</v>
      </c>
      <c r="EC50" s="20">
        <v>106</v>
      </c>
      <c r="ED50" s="20">
        <v>31</v>
      </c>
      <c r="EE50" s="21">
        <v>0</v>
      </c>
      <c r="EF50" s="21">
        <v>6.580645161290323</v>
      </c>
      <c r="EG50" s="21">
        <f t="shared" si="35"/>
        <v>-6.580645161290323</v>
      </c>
      <c r="EH50" s="21">
        <v>3.4193548387096775</v>
      </c>
      <c r="EI50" s="20">
        <v>0</v>
      </c>
      <c r="EJ50" s="20">
        <v>147</v>
      </c>
      <c r="EK50" s="20">
        <v>63</v>
      </c>
      <c r="EL50" s="20">
        <v>21</v>
      </c>
      <c r="EM50" s="21">
        <v>0</v>
      </c>
      <c r="EN50" s="21">
        <v>7</v>
      </c>
      <c r="EO50" s="21">
        <f t="shared" si="36"/>
        <v>-7</v>
      </c>
      <c r="EP50" s="21">
        <v>3</v>
      </c>
      <c r="EQ50" s="20">
        <v>0</v>
      </c>
      <c r="ER50" s="20">
        <v>77</v>
      </c>
      <c r="ES50" s="20">
        <v>33</v>
      </c>
      <c r="ET50" s="20">
        <v>11</v>
      </c>
      <c r="EU50" s="21">
        <v>0</v>
      </c>
      <c r="EV50" s="21">
        <v>7</v>
      </c>
      <c r="EW50" s="21">
        <f t="shared" si="37"/>
        <v>-7</v>
      </c>
      <c r="EX50" s="21">
        <v>3</v>
      </c>
      <c r="EY50" s="20">
        <v>2</v>
      </c>
      <c r="EZ50" s="21">
        <v>0.69314718055994529</v>
      </c>
      <c r="FA50" s="21">
        <v>10.222222222222221</v>
      </c>
      <c r="FB50" s="37">
        <v>10</v>
      </c>
      <c r="FC50" s="20">
        <v>0</v>
      </c>
      <c r="FD50" s="29">
        <v>0</v>
      </c>
      <c r="FE50" s="29">
        <v>2</v>
      </c>
      <c r="FF50" s="21">
        <v>0.171569</v>
      </c>
      <c r="FG50" s="10">
        <v>-1.16546420256521</v>
      </c>
      <c r="FH50" s="10">
        <v>-1.28866288049059</v>
      </c>
      <c r="FI50" s="10">
        <v>-0.52826279516855101</v>
      </c>
      <c r="FJ50" s="10">
        <v>0.121487731072876</v>
      </c>
      <c r="FK50" s="10">
        <v>-0.91832769642976897</v>
      </c>
      <c r="FL50" s="10">
        <v>-0.79885067750763095</v>
      </c>
      <c r="FM50" s="21">
        <v>3.6666599999999998</v>
      </c>
      <c r="FN50" s="20">
        <v>138</v>
      </c>
      <c r="FO50" s="28">
        <v>2.6</v>
      </c>
      <c r="FP50" s="21">
        <v>-1.1861020967158058</v>
      </c>
      <c r="FQ50" s="20">
        <v>101</v>
      </c>
      <c r="FR50" s="20">
        <v>106</v>
      </c>
      <c r="FS50" s="28">
        <v>6</v>
      </c>
      <c r="FT50" s="20">
        <v>39</v>
      </c>
      <c r="FU50" s="20">
        <v>66</v>
      </c>
      <c r="FV50" s="20">
        <v>32.9</v>
      </c>
      <c r="FW50" s="20">
        <v>0.375</v>
      </c>
      <c r="FX50" s="124">
        <v>12</v>
      </c>
      <c r="FY50" s="28">
        <v>11.4</v>
      </c>
      <c r="FZ50" s="123">
        <v>8</v>
      </c>
      <c r="GA50" s="129">
        <v>12</v>
      </c>
      <c r="GB50" s="9">
        <v>0</v>
      </c>
      <c r="GC50" s="13">
        <v>43.4</v>
      </c>
      <c r="GD50" s="15">
        <v>0.76</v>
      </c>
      <c r="GE50" s="15">
        <v>0.76</v>
      </c>
      <c r="GF50" s="15">
        <v>0.69059999999999999</v>
      </c>
      <c r="GG50" s="15">
        <v>0.79</v>
      </c>
      <c r="GH50" s="9">
        <v>1</v>
      </c>
      <c r="GI50" s="9">
        <v>0</v>
      </c>
      <c r="GJ50" s="11">
        <v>0</v>
      </c>
      <c r="GK50" s="11">
        <v>0</v>
      </c>
      <c r="GL50" s="11">
        <v>0</v>
      </c>
      <c r="GM50" s="29">
        <v>188650868</v>
      </c>
      <c r="GN50" s="21">
        <v>193.27699999999999</v>
      </c>
      <c r="GO50" s="10">
        <v>3.04</v>
      </c>
      <c r="GP50" s="28">
        <v>3.06</v>
      </c>
      <c r="GQ50" s="28">
        <v>30.6</v>
      </c>
      <c r="GR50" s="28">
        <v>30.59</v>
      </c>
      <c r="GS50" s="28">
        <v>35.4</v>
      </c>
      <c r="GT50" s="28">
        <v>55.177299499999997</v>
      </c>
      <c r="GU50" s="21">
        <v>0.42593999999999999</v>
      </c>
      <c r="GV50" s="29">
        <v>0</v>
      </c>
      <c r="GW50" s="21">
        <v>4.0004099999999996</v>
      </c>
      <c r="GX50" s="29">
        <v>39</v>
      </c>
      <c r="GY50" s="29">
        <v>1</v>
      </c>
      <c r="GZ50" s="29">
        <v>0</v>
      </c>
      <c r="HA50" s="21">
        <v>-6.08</v>
      </c>
      <c r="HB50" s="20">
        <v>-1.66</v>
      </c>
      <c r="HC50" s="29">
        <v>1</v>
      </c>
      <c r="HD50" s="29">
        <v>1</v>
      </c>
      <c r="HE50" s="21">
        <v>1</v>
      </c>
      <c r="HF50" s="29">
        <v>4.4000000000000004</v>
      </c>
      <c r="HG50" s="20">
        <v>100</v>
      </c>
      <c r="HH50" s="20">
        <v>100</v>
      </c>
      <c r="HI50" s="21">
        <v>0.74576039999999999</v>
      </c>
      <c r="HJ50" s="20">
        <v>76.12</v>
      </c>
      <c r="HK50" s="21">
        <v>0.96139450000000004</v>
      </c>
      <c r="HL50" s="21">
        <v>0.95</v>
      </c>
      <c r="HM50" s="29">
        <v>75</v>
      </c>
      <c r="HN50" s="20">
        <v>76.180000000000007</v>
      </c>
      <c r="HO50" s="29">
        <v>96</v>
      </c>
      <c r="HP50" s="20">
        <v>95</v>
      </c>
      <c r="HQ50" s="21">
        <v>137.5395</v>
      </c>
      <c r="HR50" s="21">
        <v>16.200579999999999</v>
      </c>
      <c r="HS50" s="40">
        <v>0</v>
      </c>
      <c r="HT50" s="40">
        <v>0</v>
      </c>
      <c r="HU50" s="29">
        <v>5800</v>
      </c>
      <c r="HV50" s="21"/>
      <c r="HW50" s="29">
        <v>1811570</v>
      </c>
      <c r="HX50" s="20">
        <v>1697375</v>
      </c>
      <c r="HY50" s="29">
        <v>1</v>
      </c>
      <c r="HZ50" s="65" t="s">
        <v>772</v>
      </c>
      <c r="IA50" s="20" t="s">
        <v>773</v>
      </c>
      <c r="IB50" s="29">
        <v>6</v>
      </c>
      <c r="IC50" s="11">
        <v>0</v>
      </c>
      <c r="ID50" s="29">
        <v>1</v>
      </c>
      <c r="IE50" s="29">
        <v>1</v>
      </c>
    </row>
    <row r="51" spans="1:239">
      <c r="A51" s="65" t="s">
        <v>689</v>
      </c>
      <c r="B51" s="8" t="s">
        <v>774</v>
      </c>
      <c r="C51" s="9">
        <v>49</v>
      </c>
      <c r="D51" s="20">
        <v>54</v>
      </c>
      <c r="E51" s="9">
        <v>49</v>
      </c>
      <c r="F51" s="77">
        <v>68</v>
      </c>
      <c r="G51" s="9">
        <v>59</v>
      </c>
      <c r="H51" s="20">
        <v>72</v>
      </c>
      <c r="I51" s="20">
        <v>59</v>
      </c>
      <c r="J51" s="20">
        <f t="shared" si="19"/>
        <v>3</v>
      </c>
      <c r="K51" s="21">
        <v>0.20526315789473684</v>
      </c>
      <c r="L51" s="21">
        <f t="shared" si="30"/>
        <v>0.18055555555555555</v>
      </c>
      <c r="M51" s="29">
        <v>1</v>
      </c>
      <c r="N51" s="9">
        <v>59</v>
      </c>
      <c r="O51" s="77">
        <v>87</v>
      </c>
      <c r="P51" s="55">
        <v>66.23</v>
      </c>
      <c r="Q51" s="55">
        <v>67</v>
      </c>
      <c r="R51" s="55">
        <v>65.5</v>
      </c>
      <c r="S51" s="20">
        <v>120</v>
      </c>
      <c r="T51" s="29">
        <v>3881.7456627000001</v>
      </c>
      <c r="U51" s="29">
        <v>4598.3919999999998</v>
      </c>
      <c r="V51" s="11">
        <v>4267.1487859999997</v>
      </c>
      <c r="W51" s="11">
        <v>3253</v>
      </c>
      <c r="X51" s="29">
        <v>3472.0172721126273</v>
      </c>
      <c r="Y51" s="29">
        <f t="shared" si="20"/>
        <v>5</v>
      </c>
      <c r="Z51" s="29">
        <v>1</v>
      </c>
      <c r="AA51" s="14">
        <v>1.1499999999999999</v>
      </c>
      <c r="AB51" s="28">
        <v>35.762586666666664</v>
      </c>
      <c r="AF51" s="13">
        <v>42.9</v>
      </c>
      <c r="AG51" s="28">
        <v>43</v>
      </c>
      <c r="AH51" s="13"/>
      <c r="AI51" s="13">
        <v>42.95</v>
      </c>
      <c r="AJ51" s="11">
        <v>1</v>
      </c>
      <c r="AK51" s="13">
        <v>42.95</v>
      </c>
      <c r="AL51" s="13">
        <f>AVERAGE(AF51:AH51)</f>
        <v>42.95</v>
      </c>
      <c r="AM51" s="13">
        <f>AVERAGE(AF51:AH51)</f>
        <v>42.95</v>
      </c>
      <c r="AN51" s="14">
        <v>42.9</v>
      </c>
      <c r="AO51" s="9"/>
      <c r="AP51" s="57">
        <v>4.0781999999999999E-2</v>
      </c>
      <c r="AQ51" s="20">
        <v>44</v>
      </c>
      <c r="AR51" s="46">
        <v>0.20402755049600002</v>
      </c>
      <c r="AS51" s="28"/>
      <c r="AT51" s="12">
        <v>3.1469999999999998</v>
      </c>
      <c r="AU51" s="12">
        <v>4.758</v>
      </c>
      <c r="AV51" s="12">
        <v>3.9630000000000001</v>
      </c>
      <c r="AW51" s="11">
        <v>1</v>
      </c>
      <c r="AX51" s="28">
        <v>53.959710000000001</v>
      </c>
      <c r="AY51" s="28">
        <v>72.21799</v>
      </c>
      <c r="AZ51" s="28">
        <v>63.162889999999997</v>
      </c>
      <c r="BA51" s="11">
        <v>1</v>
      </c>
      <c r="BB51" s="13">
        <v>44.9</v>
      </c>
      <c r="BC51" s="13">
        <v>36</v>
      </c>
      <c r="BD51" s="13">
        <v>27.1</v>
      </c>
      <c r="BE51" s="13"/>
      <c r="BF51" s="13"/>
      <c r="BG51" s="13"/>
      <c r="BH51" s="11">
        <v>173.5</v>
      </c>
      <c r="BI51" s="11">
        <v>173.5</v>
      </c>
      <c r="BJ51" s="14">
        <v>4.2</v>
      </c>
      <c r="BK51" s="14">
        <v>1.5</v>
      </c>
      <c r="BL51" s="11">
        <v>1</v>
      </c>
      <c r="BM51" s="14">
        <v>2.65</v>
      </c>
      <c r="BN51" s="14">
        <v>1.4733333333333334</v>
      </c>
      <c r="BO51" s="17">
        <v>32</v>
      </c>
      <c r="BP51" s="11"/>
      <c r="BQ51" s="11"/>
      <c r="BR51" s="18"/>
      <c r="BS51" s="13">
        <v>73</v>
      </c>
      <c r="BT51" s="13"/>
      <c r="BU51" s="11">
        <v>73</v>
      </c>
      <c r="BV51" s="11"/>
      <c r="BW51" s="11">
        <v>25</v>
      </c>
      <c r="BX51" s="13">
        <v>70</v>
      </c>
      <c r="BY51" s="13"/>
      <c r="BZ51" s="16">
        <f t="shared" si="31"/>
        <v>47.5</v>
      </c>
      <c r="CA51" s="11">
        <v>70</v>
      </c>
      <c r="CB51" s="29"/>
      <c r="CC51" s="13"/>
      <c r="CD51" s="29">
        <v>70</v>
      </c>
      <c r="CE51" s="29"/>
      <c r="CF51" s="29"/>
      <c r="CG51" s="29">
        <v>70</v>
      </c>
      <c r="CH51" s="29">
        <v>1</v>
      </c>
      <c r="CI51" s="17">
        <v>74</v>
      </c>
      <c r="CJ51" s="13">
        <v>69</v>
      </c>
      <c r="CK51" s="11">
        <f t="shared" si="22"/>
        <v>59</v>
      </c>
      <c r="CL51" s="131">
        <v>79</v>
      </c>
      <c r="CM51" s="29">
        <v>48.75</v>
      </c>
      <c r="CN51" s="20">
        <v>77</v>
      </c>
      <c r="CO51" s="75">
        <v>91</v>
      </c>
      <c r="CP51" s="75">
        <v>85</v>
      </c>
      <c r="CQ51" s="130">
        <v>84</v>
      </c>
      <c r="CR51" s="75">
        <v>89</v>
      </c>
      <c r="CS51" s="75">
        <v>83</v>
      </c>
      <c r="CT51" s="19">
        <v>91.8</v>
      </c>
      <c r="CU51" s="19">
        <v>89</v>
      </c>
      <c r="CV51" s="19">
        <v>85.4</v>
      </c>
      <c r="CW51" s="19">
        <v>56.4</v>
      </c>
      <c r="CX51" s="19">
        <v>88.733333333333348</v>
      </c>
      <c r="CY51" s="11">
        <v>91</v>
      </c>
      <c r="CZ51" s="11">
        <v>86</v>
      </c>
      <c r="DA51" s="20">
        <v>83</v>
      </c>
      <c r="DB51" s="11">
        <v>89</v>
      </c>
      <c r="DC51" s="11">
        <f t="shared" si="23"/>
        <v>86</v>
      </c>
      <c r="DD51" s="11">
        <v>81</v>
      </c>
      <c r="DE51" s="20">
        <v>83</v>
      </c>
      <c r="DF51" s="11">
        <v>71</v>
      </c>
      <c r="DG51" s="11">
        <f t="shared" si="32"/>
        <v>78.333333333333329</v>
      </c>
      <c r="DH51" s="29">
        <v>47</v>
      </c>
      <c r="DI51" s="29">
        <v>40</v>
      </c>
      <c r="DJ51" s="19">
        <v>68.63</v>
      </c>
      <c r="DK51" s="19">
        <v>4</v>
      </c>
      <c r="DL51" s="21">
        <v>0</v>
      </c>
      <c r="DM51" s="29">
        <v>1</v>
      </c>
      <c r="DN51" s="21">
        <v>5.8428571564810614</v>
      </c>
      <c r="DO51" s="20">
        <v>0</v>
      </c>
      <c r="DP51" s="20">
        <v>6</v>
      </c>
      <c r="DQ51" s="20">
        <v>-6</v>
      </c>
      <c r="DR51" s="20">
        <f t="shared" si="33"/>
        <v>4</v>
      </c>
      <c r="DS51" s="20">
        <v>30</v>
      </c>
      <c r="DT51" s="20">
        <v>514</v>
      </c>
      <c r="DU51" s="20">
        <v>186</v>
      </c>
      <c r="DV51" s="20">
        <v>67</v>
      </c>
      <c r="DW51" s="21">
        <v>0.44776119402985076</v>
      </c>
      <c r="DX51" s="21">
        <v>7.6716417910447765</v>
      </c>
      <c r="DY51" s="21">
        <f t="shared" si="34"/>
        <v>-7.2238805970149258</v>
      </c>
      <c r="DZ51" s="21">
        <v>2.7761194029850746</v>
      </c>
      <c r="EA51" s="20">
        <v>0</v>
      </c>
      <c r="EB51" s="20">
        <v>244</v>
      </c>
      <c r="EC51" s="20">
        <v>36</v>
      </c>
      <c r="ED51" s="20">
        <v>28</v>
      </c>
      <c r="EE51" s="21">
        <v>0</v>
      </c>
      <c r="EF51" s="21">
        <v>8.7142857142857135</v>
      </c>
      <c r="EG51" s="21">
        <f t="shared" si="35"/>
        <v>-8.7142857142857135</v>
      </c>
      <c r="EH51" s="21">
        <v>1.2857142857142858</v>
      </c>
      <c r="EI51" s="20">
        <v>0</v>
      </c>
      <c r="EJ51" s="20">
        <v>144</v>
      </c>
      <c r="EK51" s="20">
        <v>36</v>
      </c>
      <c r="EL51" s="20">
        <v>18</v>
      </c>
      <c r="EM51" s="21">
        <v>0</v>
      </c>
      <c r="EN51" s="21">
        <v>8</v>
      </c>
      <c r="EO51" s="21">
        <f t="shared" si="36"/>
        <v>-8</v>
      </c>
      <c r="EP51" s="21">
        <v>2</v>
      </c>
      <c r="EQ51" s="20">
        <v>0</v>
      </c>
      <c r="ER51" s="20">
        <v>54</v>
      </c>
      <c r="ES51" s="20">
        <v>36</v>
      </c>
      <c r="ET51" s="20">
        <v>9</v>
      </c>
      <c r="EU51" s="21">
        <v>0</v>
      </c>
      <c r="EV51" s="21">
        <v>6</v>
      </c>
      <c r="EW51" s="21">
        <f t="shared" si="37"/>
        <v>-6</v>
      </c>
      <c r="EX51" s="21">
        <v>4</v>
      </c>
      <c r="EY51" s="20">
        <v>0</v>
      </c>
      <c r="EZ51" s="21">
        <v>-0.69314718055994529</v>
      </c>
      <c r="FA51" s="21">
        <v>11.222222222222221</v>
      </c>
      <c r="FB51" s="37">
        <v>11</v>
      </c>
      <c r="FC51" s="20">
        <v>0</v>
      </c>
      <c r="FD51" s="29">
        <v>0</v>
      </c>
      <c r="FE51" s="29">
        <v>2</v>
      </c>
      <c r="FF51" s="21">
        <v>0.35662949999999999</v>
      </c>
      <c r="FG51" s="10">
        <v>-0.559206275363623</v>
      </c>
      <c r="FH51" s="10">
        <v>0.13455439909372299</v>
      </c>
      <c r="FI51" s="10">
        <v>-0.33943571416158502</v>
      </c>
      <c r="FJ51" s="10">
        <v>-1.2506436241740699</v>
      </c>
      <c r="FK51" s="10">
        <v>-0.36424080569065098</v>
      </c>
      <c r="FL51" s="10">
        <v>-0.84794760841417405</v>
      </c>
      <c r="FM51" s="21"/>
      <c r="FN51" s="20">
        <v>197</v>
      </c>
      <c r="FQ51" s="20">
        <v>97</v>
      </c>
      <c r="FR51" s="20">
        <v>101</v>
      </c>
      <c r="FS51" s="20">
        <v>5.2</v>
      </c>
      <c r="FT51" s="20">
        <v>21</v>
      </c>
      <c r="FU51" s="20">
        <v>21</v>
      </c>
      <c r="FW51" s="20">
        <v>0.251</v>
      </c>
      <c r="FX51" s="124">
        <v>2</v>
      </c>
      <c r="FY51" s="28">
        <v>4.9000000000000004</v>
      </c>
      <c r="FZ51" s="123">
        <v>4.0999999999999996</v>
      </c>
      <c r="GA51" s="129">
        <v>2</v>
      </c>
      <c r="GB51" s="9">
        <v>1</v>
      </c>
      <c r="GC51" s="13">
        <v>97.9</v>
      </c>
      <c r="GD51" s="15">
        <v>0.41983110000000001</v>
      </c>
      <c r="GE51" s="15"/>
      <c r="GF51" s="15">
        <v>0.45</v>
      </c>
      <c r="GG51" s="15">
        <v>0.76</v>
      </c>
      <c r="GH51" s="9">
        <v>0</v>
      </c>
      <c r="GI51" s="9">
        <v>0</v>
      </c>
      <c r="GJ51" s="11">
        <v>0</v>
      </c>
      <c r="GK51" s="11">
        <v>0</v>
      </c>
      <c r="GL51" s="9">
        <v>1</v>
      </c>
      <c r="GM51" s="29">
        <v>55716633</v>
      </c>
      <c r="GN51" s="21">
        <v>64.12</v>
      </c>
      <c r="GO51" s="10">
        <v>4.68</v>
      </c>
      <c r="GP51" s="28">
        <v>4.68</v>
      </c>
      <c r="GQ51" s="28">
        <v>56.3</v>
      </c>
      <c r="GR51" s="28">
        <v>56.331000000000003</v>
      </c>
      <c r="GS51" s="28">
        <v>59</v>
      </c>
      <c r="GT51" s="28">
        <v>38.760299680000003</v>
      </c>
      <c r="GU51" s="21">
        <v>0.15232000000000001</v>
      </c>
      <c r="GV51" s="29">
        <v>1</v>
      </c>
      <c r="GW51" s="21">
        <v>7.6275630000000003</v>
      </c>
      <c r="GX51" s="29">
        <v>88</v>
      </c>
      <c r="GY51" s="29">
        <v>1</v>
      </c>
      <c r="GZ51" s="29">
        <v>1</v>
      </c>
      <c r="HA51" s="21">
        <v>35.44</v>
      </c>
      <c r="HB51" s="20">
        <v>32.520000000000003</v>
      </c>
      <c r="HC51" s="29">
        <v>0</v>
      </c>
      <c r="HD51" s="29">
        <v>0</v>
      </c>
      <c r="HE51" s="21">
        <v>0</v>
      </c>
      <c r="HF51" s="29">
        <v>0</v>
      </c>
      <c r="HG51" s="20">
        <v>0</v>
      </c>
      <c r="HH51" s="20">
        <v>32</v>
      </c>
      <c r="HI51" s="21">
        <v>0.10122009999999999</v>
      </c>
      <c r="HJ51" s="20">
        <v>494.48</v>
      </c>
      <c r="HK51" s="21">
        <v>6.4064499999999996E-2</v>
      </c>
      <c r="HL51" s="21">
        <v>0.06</v>
      </c>
      <c r="HM51" s="29">
        <v>10</v>
      </c>
      <c r="HN51" s="20">
        <v>493.34</v>
      </c>
      <c r="HO51" s="29">
        <v>6</v>
      </c>
      <c r="HP51" s="20">
        <v>6</v>
      </c>
      <c r="HQ51" s="21">
        <v>24.806229999999999</v>
      </c>
      <c r="HR51" s="21">
        <v>40.813400000000001</v>
      </c>
      <c r="HS51" s="40">
        <v>0</v>
      </c>
      <c r="HT51" s="40">
        <v>0</v>
      </c>
      <c r="HU51" s="29">
        <v>4100</v>
      </c>
      <c r="HV51" s="21"/>
      <c r="HW51" s="29">
        <v>1636000</v>
      </c>
      <c r="HX51" s="20">
        <v>1614726</v>
      </c>
      <c r="HY51" s="29">
        <v>0</v>
      </c>
      <c r="HZ51" s="65" t="s">
        <v>775</v>
      </c>
      <c r="IA51" s="20" t="s">
        <v>691</v>
      </c>
      <c r="IB51" s="29">
        <v>6</v>
      </c>
      <c r="IC51" s="11">
        <v>0</v>
      </c>
      <c r="ID51" s="29">
        <v>1</v>
      </c>
      <c r="IE51" s="29">
        <v>1</v>
      </c>
    </row>
    <row r="52" spans="1:239">
      <c r="A52" s="65" t="s">
        <v>776</v>
      </c>
      <c r="B52" s="8" t="s">
        <v>777</v>
      </c>
      <c r="C52" s="9">
        <v>53</v>
      </c>
      <c r="D52" s="20">
        <v>40</v>
      </c>
      <c r="E52" s="9">
        <v>53</v>
      </c>
      <c r="F52" s="77">
        <v>60</v>
      </c>
      <c r="G52" s="9">
        <v>70</v>
      </c>
      <c r="H52" s="20">
        <v>50</v>
      </c>
      <c r="I52" s="20">
        <v>86</v>
      </c>
      <c r="J52" s="20">
        <f t="shared" si="19"/>
        <v>3</v>
      </c>
      <c r="K52" s="21">
        <v>0.44660194174757284</v>
      </c>
      <c r="L52" s="21">
        <f t="shared" si="30"/>
        <v>0.4</v>
      </c>
      <c r="M52" s="29">
        <v>0</v>
      </c>
      <c r="N52" s="9">
        <v>70</v>
      </c>
      <c r="O52" s="77">
        <v>81</v>
      </c>
      <c r="P52" s="55">
        <v>61.25</v>
      </c>
      <c r="Q52" s="55">
        <v>62.6</v>
      </c>
      <c r="R52" s="55">
        <v>59.96</v>
      </c>
      <c r="S52" s="20">
        <v>310</v>
      </c>
      <c r="T52" s="29"/>
      <c r="U52" s="29"/>
      <c r="V52" s="11"/>
      <c r="W52" s="11">
        <v>3508</v>
      </c>
      <c r="X52" s="29">
        <v>2458.4357658592899</v>
      </c>
      <c r="Y52" s="29">
        <f t="shared" si="20"/>
        <v>2</v>
      </c>
      <c r="Z52" s="29">
        <v>0</v>
      </c>
      <c r="AA52" s="14">
        <v>0.94</v>
      </c>
      <c r="AB52" s="28"/>
      <c r="AC52" s="38"/>
      <c r="AD52" s="38"/>
      <c r="AE52" s="38"/>
      <c r="AF52" s="13"/>
      <c r="AG52" s="13"/>
      <c r="AH52" s="13"/>
      <c r="AI52" s="13"/>
      <c r="AJ52" s="11">
        <v>0</v>
      </c>
      <c r="AK52" s="13">
        <v>38.1</v>
      </c>
      <c r="AL52" s="13"/>
      <c r="AM52" s="13">
        <v>38.176250000000003</v>
      </c>
      <c r="AN52" s="14">
        <v>39.687620000000003</v>
      </c>
      <c r="AO52" s="9"/>
      <c r="AP52" s="57">
        <v>3.0966E-2</v>
      </c>
      <c r="AQ52" s="20">
        <v>35</v>
      </c>
      <c r="AR52" s="46">
        <v>0.12116136789749998</v>
      </c>
      <c r="AS52" s="28"/>
      <c r="AT52" s="12">
        <v>2.6829999999999998</v>
      </c>
      <c r="AU52" s="12">
        <v>3.835</v>
      </c>
      <c r="AV52" s="12">
        <v>3.266</v>
      </c>
      <c r="AW52" s="11">
        <v>1</v>
      </c>
      <c r="AX52" s="28">
        <v>49</v>
      </c>
      <c r="AY52" s="28"/>
      <c r="AZ52" s="28"/>
      <c r="BA52" s="11">
        <v>0</v>
      </c>
      <c r="BB52" s="13">
        <v>66.8</v>
      </c>
      <c r="BC52" s="13">
        <v>54.7</v>
      </c>
      <c r="BD52" s="13">
        <v>43</v>
      </c>
      <c r="BE52" s="13">
        <v>5.9</v>
      </c>
      <c r="BF52" s="13"/>
      <c r="BG52" s="13"/>
      <c r="BH52" s="11"/>
      <c r="BI52" s="11">
        <v>195.25</v>
      </c>
      <c r="BJ52" s="14">
        <v>5.6</v>
      </c>
      <c r="BK52" s="14">
        <v>3.8</v>
      </c>
      <c r="BL52" s="11">
        <v>1</v>
      </c>
      <c r="BM52" s="14">
        <v>1.8</v>
      </c>
      <c r="BN52" s="14">
        <v>1.6850000000000001</v>
      </c>
      <c r="BO52" s="17">
        <v>60</v>
      </c>
      <c r="BP52" s="11">
        <v>60</v>
      </c>
      <c r="BQ52" s="11">
        <v>73</v>
      </c>
      <c r="BR52" s="18">
        <v>0.82191780821917804</v>
      </c>
      <c r="BS52" s="13">
        <v>98</v>
      </c>
      <c r="BT52" s="13"/>
      <c r="BU52" s="11">
        <v>98</v>
      </c>
      <c r="BV52" s="11"/>
      <c r="BW52" s="11">
        <v>65</v>
      </c>
      <c r="BX52" s="13">
        <v>80.5</v>
      </c>
      <c r="BY52" s="13"/>
      <c r="BZ52" s="16">
        <f t="shared" si="31"/>
        <v>72.75</v>
      </c>
      <c r="CA52" s="11">
        <v>74</v>
      </c>
      <c r="CB52" s="29">
        <v>54</v>
      </c>
      <c r="CC52" s="13"/>
      <c r="CD52" s="29">
        <v>64</v>
      </c>
      <c r="CE52" s="29"/>
      <c r="CF52" s="29"/>
      <c r="CG52" s="29">
        <v>64</v>
      </c>
      <c r="CH52" s="29">
        <v>1</v>
      </c>
      <c r="CI52" s="17">
        <v>52</v>
      </c>
      <c r="CJ52" s="13">
        <v>82</v>
      </c>
      <c r="CK52" s="11">
        <f t="shared" si="22"/>
        <v>55.857142857142854</v>
      </c>
      <c r="CL52" s="131">
        <v>82</v>
      </c>
      <c r="CM52" s="29">
        <v>82.333333333333329</v>
      </c>
      <c r="CN52" s="20">
        <v>67</v>
      </c>
      <c r="CO52" s="75">
        <v>83</v>
      </c>
      <c r="CP52" s="75">
        <v>80</v>
      </c>
      <c r="CQ52" s="130">
        <v>92</v>
      </c>
      <c r="CR52" s="75">
        <v>93</v>
      </c>
      <c r="CS52" s="75">
        <v>89</v>
      </c>
      <c r="CT52" s="19">
        <v>88.8</v>
      </c>
      <c r="CU52" s="19">
        <v>82</v>
      </c>
      <c r="CV52" s="19">
        <v>83.8</v>
      </c>
      <c r="CW52" s="19">
        <v>47.5</v>
      </c>
      <c r="CX52" s="19">
        <v>84.866666666666674</v>
      </c>
      <c r="CY52" s="11">
        <v>77</v>
      </c>
      <c r="CZ52" s="11"/>
      <c r="DA52" s="20">
        <v>92</v>
      </c>
      <c r="DB52" s="11">
        <v>93</v>
      </c>
      <c r="DC52" s="11">
        <f t="shared" si="23"/>
        <v>92.5</v>
      </c>
      <c r="DD52" s="11"/>
      <c r="DE52" s="20">
        <v>81</v>
      </c>
      <c r="DF52" s="11">
        <v>72</v>
      </c>
      <c r="DG52" s="11">
        <f t="shared" si="32"/>
        <v>76.5</v>
      </c>
      <c r="DH52" s="29">
        <v>78</v>
      </c>
      <c r="DI52" s="29">
        <v>39</v>
      </c>
      <c r="DJ52" s="19">
        <v>1.1399999999999999</v>
      </c>
      <c r="DK52" s="19">
        <v>0</v>
      </c>
      <c r="DL52" s="21"/>
      <c r="DM52" s="29">
        <v>1</v>
      </c>
      <c r="DN52" s="21">
        <v>35.185713904244551</v>
      </c>
      <c r="DO52" s="20">
        <v>0</v>
      </c>
      <c r="DP52" s="20">
        <v>9</v>
      </c>
      <c r="DQ52" s="20">
        <v>-9</v>
      </c>
      <c r="DR52" s="20">
        <f t="shared" si="33"/>
        <v>1</v>
      </c>
      <c r="DS52" s="20">
        <v>34</v>
      </c>
      <c r="DT52" s="20">
        <v>400</v>
      </c>
      <c r="DU52" s="20">
        <v>304</v>
      </c>
      <c r="DV52" s="20">
        <v>67</v>
      </c>
      <c r="DW52" s="21">
        <v>0.5074626865671642</v>
      </c>
      <c r="DX52" s="21">
        <v>5.9701492537313436</v>
      </c>
      <c r="DY52" s="21">
        <f t="shared" si="34"/>
        <v>-5.4626865671641793</v>
      </c>
      <c r="DZ52" s="21">
        <v>4.5373134328358207</v>
      </c>
      <c r="EA52" s="20">
        <v>0</v>
      </c>
      <c r="EB52" s="20">
        <v>225</v>
      </c>
      <c r="EC52" s="20">
        <v>85</v>
      </c>
      <c r="ED52" s="20">
        <v>31</v>
      </c>
      <c r="EE52" s="21">
        <v>0</v>
      </c>
      <c r="EF52" s="21">
        <v>7.258064516129032</v>
      </c>
      <c r="EG52" s="21">
        <f t="shared" si="35"/>
        <v>-7.258064516129032</v>
      </c>
      <c r="EH52" s="21">
        <v>2.7419354838709675</v>
      </c>
      <c r="EI52" s="20">
        <v>0</v>
      </c>
      <c r="EJ52" s="20">
        <v>171</v>
      </c>
      <c r="EK52" s="20">
        <v>39</v>
      </c>
      <c r="EL52" s="20">
        <v>21</v>
      </c>
      <c r="EM52" s="21">
        <v>0</v>
      </c>
      <c r="EN52" s="21">
        <v>8.1428571428571423</v>
      </c>
      <c r="EO52" s="21">
        <f t="shared" si="36"/>
        <v>-8.1428571428571423</v>
      </c>
      <c r="EP52" s="21">
        <v>1.8571428571428572</v>
      </c>
      <c r="EQ52" s="20">
        <v>0</v>
      </c>
      <c r="ER52" s="20">
        <v>99</v>
      </c>
      <c r="ES52" s="20">
        <v>11</v>
      </c>
      <c r="ET52" s="20">
        <v>11</v>
      </c>
      <c r="EU52" s="21">
        <v>0</v>
      </c>
      <c r="EV52" s="21">
        <v>9</v>
      </c>
      <c r="EW52" s="21">
        <f t="shared" si="37"/>
        <v>-9</v>
      </c>
      <c r="EX52" s="21">
        <v>1</v>
      </c>
      <c r="EY52" s="20">
        <v>0</v>
      </c>
      <c r="EZ52" s="21">
        <v>-0.69314718055994529</v>
      </c>
      <c r="FA52" s="21">
        <v>13.666666666666666</v>
      </c>
      <c r="FB52" s="37">
        <v>13</v>
      </c>
      <c r="FC52" s="20">
        <v>0</v>
      </c>
      <c r="FD52" s="29">
        <v>1</v>
      </c>
      <c r="FE52" s="29">
        <v>1</v>
      </c>
      <c r="FF52" s="21">
        <v>0.35662949999999999</v>
      </c>
      <c r="FG52" s="10">
        <v>-1.75288975115211</v>
      </c>
      <c r="FH52" s="10">
        <v>-2.2445203284923299</v>
      </c>
      <c r="FI52" s="10">
        <v>-1.88310089184005</v>
      </c>
      <c r="FJ52" s="10">
        <v>-3.1421853569799101</v>
      </c>
      <c r="FK52" s="10">
        <v>-1.8436719236240999</v>
      </c>
      <c r="FL52" s="10">
        <v>-1.2648927632629301</v>
      </c>
      <c r="FM52" s="21"/>
      <c r="FN52" s="20">
        <v>171</v>
      </c>
      <c r="FQ52" s="20">
        <v>96</v>
      </c>
      <c r="FR52" s="20">
        <v>103</v>
      </c>
      <c r="FS52" s="28">
        <v>5</v>
      </c>
      <c r="FT52" s="20">
        <v>16</v>
      </c>
      <c r="FU52" s="20">
        <v>6</v>
      </c>
      <c r="FV52" s="20">
        <v>13.9</v>
      </c>
      <c r="FX52" s="124"/>
      <c r="FY52" s="28">
        <v>6.4</v>
      </c>
      <c r="FZ52" s="123"/>
      <c r="GA52" s="129">
        <v>6.4</v>
      </c>
      <c r="GB52" s="9">
        <v>1</v>
      </c>
      <c r="GC52" s="13">
        <v>95.8</v>
      </c>
      <c r="GD52" s="15">
        <v>0.41983110000000001</v>
      </c>
      <c r="GE52" s="15"/>
      <c r="GF52" s="15">
        <v>0.45</v>
      </c>
      <c r="GG52" s="15">
        <v>0.39</v>
      </c>
      <c r="GH52" s="9">
        <v>0</v>
      </c>
      <c r="GI52" s="9">
        <v>0</v>
      </c>
      <c r="GJ52" s="11">
        <v>0</v>
      </c>
      <c r="GK52" s="11">
        <v>0</v>
      </c>
      <c r="GL52" s="9">
        <v>1</v>
      </c>
      <c r="GM52" s="29">
        <v>18134702</v>
      </c>
      <c r="GN52" s="21">
        <v>20.097000000000001</v>
      </c>
      <c r="GO52" s="10">
        <v>5.88</v>
      </c>
      <c r="GP52" s="28">
        <v>5.88</v>
      </c>
      <c r="GQ52" s="28">
        <v>71.8</v>
      </c>
      <c r="GR52" s="28">
        <v>69.638999999999996</v>
      </c>
      <c r="GS52" s="28">
        <v>74.5</v>
      </c>
      <c r="GT52" s="28">
        <v>16.103200910000002</v>
      </c>
      <c r="GU52" s="21">
        <v>2.0799999999999998E-3</v>
      </c>
      <c r="GV52" s="29">
        <v>1</v>
      </c>
      <c r="GW52" s="21">
        <v>8.1212759999999999</v>
      </c>
      <c r="GX52" s="29">
        <v>95</v>
      </c>
      <c r="GY52" s="29">
        <v>1</v>
      </c>
      <c r="GZ52" s="29">
        <v>1</v>
      </c>
      <c r="HA52" s="21">
        <v>33.200000000000003</v>
      </c>
      <c r="HB52" s="20">
        <v>32.950000000000003</v>
      </c>
      <c r="HC52" s="29">
        <v>0</v>
      </c>
      <c r="HD52" s="29">
        <v>0</v>
      </c>
      <c r="HE52" s="21">
        <v>0</v>
      </c>
      <c r="HF52" s="29"/>
      <c r="HG52" s="20">
        <v>0</v>
      </c>
      <c r="HH52" s="20">
        <v>94</v>
      </c>
      <c r="HI52" s="21">
        <v>1.50005E-2</v>
      </c>
      <c r="HJ52" s="20">
        <v>500.9</v>
      </c>
      <c r="HK52" s="21">
        <v>3.1337700000000003E-2</v>
      </c>
      <c r="HL52" s="21">
        <v>0.05</v>
      </c>
      <c r="HM52" s="29">
        <v>1</v>
      </c>
      <c r="HN52" s="20">
        <v>500.56</v>
      </c>
      <c r="HO52" s="29">
        <v>3</v>
      </c>
      <c r="HP52" s="20">
        <v>6</v>
      </c>
      <c r="HQ52" s="21">
        <v>95.993970000000004</v>
      </c>
      <c r="HR52" s="21">
        <v>45.187530000000002</v>
      </c>
      <c r="HS52" s="40">
        <v>0</v>
      </c>
      <c r="HT52" s="40">
        <v>0</v>
      </c>
      <c r="HU52" s="29">
        <v>3760</v>
      </c>
      <c r="HV52" s="21"/>
      <c r="HW52" s="29">
        <v>437370</v>
      </c>
      <c r="HX52" s="20">
        <v>441138.59</v>
      </c>
      <c r="HY52" s="29">
        <v>0</v>
      </c>
      <c r="HZ52" s="65" t="s">
        <v>705</v>
      </c>
      <c r="IA52" s="20" t="s">
        <v>778</v>
      </c>
      <c r="IB52" s="29">
        <v>3</v>
      </c>
      <c r="IC52" s="11">
        <v>0</v>
      </c>
      <c r="ID52" s="29">
        <v>0</v>
      </c>
      <c r="IE52" s="29">
        <v>1</v>
      </c>
    </row>
    <row r="53" spans="1:239" s="51" customFormat="1">
      <c r="A53" s="65" t="s">
        <v>972</v>
      </c>
      <c r="B53" s="8" t="s">
        <v>779</v>
      </c>
      <c r="C53" s="9">
        <v>14</v>
      </c>
      <c r="D53" s="20">
        <v>17</v>
      </c>
      <c r="E53" s="9">
        <v>14</v>
      </c>
      <c r="F53" s="77">
        <v>20</v>
      </c>
      <c r="G53" s="9">
        <v>16</v>
      </c>
      <c r="H53" s="20">
        <v>20</v>
      </c>
      <c r="I53" s="20">
        <v>20</v>
      </c>
      <c r="J53" s="20">
        <f t="shared" si="19"/>
        <v>3</v>
      </c>
      <c r="K53" s="21">
        <v>7.1428571428571425E-2</v>
      </c>
      <c r="L53" s="21">
        <f t="shared" si="30"/>
        <v>0.2</v>
      </c>
      <c r="M53" s="29">
        <v>1</v>
      </c>
      <c r="N53" s="9">
        <v>16</v>
      </c>
      <c r="O53" s="77">
        <v>23</v>
      </c>
      <c r="P53" s="55">
        <v>73.239999999999995</v>
      </c>
      <c r="Q53" s="55">
        <v>75.16</v>
      </c>
      <c r="R53" s="55">
        <v>71.42</v>
      </c>
      <c r="S53" s="20">
        <v>120</v>
      </c>
      <c r="T53" s="29">
        <v>4100.4193445000001</v>
      </c>
      <c r="U53" s="29">
        <v>3861.1390000000001</v>
      </c>
      <c r="V53" s="11">
        <v>4095.6947749999999</v>
      </c>
      <c r="W53" s="11">
        <v>2979</v>
      </c>
      <c r="X53" s="29">
        <v>3608.8084153028094</v>
      </c>
      <c r="Y53" s="29">
        <f t="shared" si="20"/>
        <v>5</v>
      </c>
      <c r="Z53" s="29">
        <v>1</v>
      </c>
      <c r="AA53" s="14">
        <v>1.44</v>
      </c>
      <c r="AB53" s="28">
        <v>98.972149999999999</v>
      </c>
      <c r="AC53" s="38">
        <v>25</v>
      </c>
      <c r="AD53" s="38">
        <v>25.2</v>
      </c>
      <c r="AE53" s="29"/>
      <c r="AF53" s="13">
        <v>41.79</v>
      </c>
      <c r="AG53" s="28">
        <v>37.9</v>
      </c>
      <c r="AH53" s="13">
        <v>36.4</v>
      </c>
      <c r="AI53" s="13">
        <v>38.696666666666665</v>
      </c>
      <c r="AJ53" s="11">
        <v>1</v>
      </c>
      <c r="AK53" s="13">
        <v>38.696666666666665</v>
      </c>
      <c r="AL53" s="13">
        <f>AVERAGE(AF53:AH53)</f>
        <v>38.696666666666665</v>
      </c>
      <c r="AM53" s="13">
        <f>AVERAGE(AF53:AH53)</f>
        <v>38.696666666666665</v>
      </c>
      <c r="AN53" s="14">
        <v>41.79</v>
      </c>
      <c r="AO53" s="9">
        <v>1</v>
      </c>
      <c r="AP53" s="57">
        <v>0.31273800000000002</v>
      </c>
      <c r="AQ53" s="20">
        <v>39</v>
      </c>
      <c r="AR53" s="46">
        <v>0.12925312758150001</v>
      </c>
      <c r="AS53" s="28">
        <v>7.2</v>
      </c>
      <c r="AT53" s="12">
        <v>5.1159999999999997</v>
      </c>
      <c r="AU53" s="12">
        <v>4.3609999999999998</v>
      </c>
      <c r="AV53" s="12">
        <v>4.7439999999999998</v>
      </c>
      <c r="AW53" s="11">
        <v>1</v>
      </c>
      <c r="AX53" s="28">
        <v>86.111410000000006</v>
      </c>
      <c r="AY53" s="28">
        <v>77.961240000000004</v>
      </c>
      <c r="AZ53" s="28">
        <v>82.176839999999999</v>
      </c>
      <c r="BA53" s="11">
        <v>1</v>
      </c>
      <c r="BB53" s="13">
        <v>14.1</v>
      </c>
      <c r="BC53" s="13">
        <v>18</v>
      </c>
      <c r="BD53" s="13">
        <v>22.3</v>
      </c>
      <c r="BE53" s="13">
        <v>2.9</v>
      </c>
      <c r="BF53" s="13">
        <v>16.600000000000001</v>
      </c>
      <c r="BG53" s="13">
        <v>0.48139999999999999</v>
      </c>
      <c r="BH53" s="11">
        <v>154.5</v>
      </c>
      <c r="BI53" s="11">
        <v>154.5</v>
      </c>
      <c r="BJ53" s="14">
        <v>4.4000000000000004</v>
      </c>
      <c r="BK53" s="14">
        <v>2.4500000000000002</v>
      </c>
      <c r="BL53" s="11">
        <v>1</v>
      </c>
      <c r="BM53" s="14">
        <v>1.9</v>
      </c>
      <c r="BN53" s="14">
        <v>2.2333333333333329</v>
      </c>
      <c r="BO53" s="17">
        <v>57</v>
      </c>
      <c r="BP53" s="11">
        <v>14</v>
      </c>
      <c r="BQ53" s="11"/>
      <c r="BR53" s="18"/>
      <c r="BS53" s="13"/>
      <c r="BT53" s="13"/>
      <c r="BU53" s="11"/>
      <c r="BV53" s="11">
        <v>89</v>
      </c>
      <c r="BW53" s="11">
        <v>67</v>
      </c>
      <c r="BX53" s="13">
        <v>88</v>
      </c>
      <c r="BY53" s="16">
        <v>67</v>
      </c>
      <c r="BZ53" s="16">
        <f t="shared" si="31"/>
        <v>74</v>
      </c>
      <c r="CA53" s="11">
        <v>88</v>
      </c>
      <c r="CB53" s="29">
        <v>79</v>
      </c>
      <c r="CC53" s="16">
        <v>67</v>
      </c>
      <c r="CD53" s="29">
        <v>78</v>
      </c>
      <c r="CE53" s="29"/>
      <c r="CF53" s="29"/>
      <c r="CG53" s="29">
        <v>78</v>
      </c>
      <c r="CH53" s="29">
        <v>1</v>
      </c>
      <c r="CI53" s="17">
        <v>92</v>
      </c>
      <c r="CJ53" s="13">
        <v>67.400000000000006</v>
      </c>
      <c r="CK53" s="11">
        <f t="shared" si="22"/>
        <v>68.8</v>
      </c>
      <c r="CL53" s="131">
        <v>60</v>
      </c>
      <c r="CM53" s="29">
        <v>65</v>
      </c>
      <c r="CN53" s="20">
        <v>39</v>
      </c>
      <c r="CO53" s="75">
        <v>86</v>
      </c>
      <c r="CP53" s="75">
        <v>74</v>
      </c>
      <c r="CQ53" s="130">
        <v>69</v>
      </c>
      <c r="CR53" s="75">
        <v>60</v>
      </c>
      <c r="CS53" s="75">
        <v>88</v>
      </c>
      <c r="CT53" s="19">
        <v>94.4</v>
      </c>
      <c r="CU53" s="19">
        <v>82.8</v>
      </c>
      <c r="CV53" s="19">
        <v>67.8</v>
      </c>
      <c r="CW53" s="19"/>
      <c r="CX53" s="19">
        <v>81.666666666666671</v>
      </c>
      <c r="CY53" s="11">
        <v>86</v>
      </c>
      <c r="CZ53" s="11"/>
      <c r="DA53" s="20">
        <v>98</v>
      </c>
      <c r="DB53" s="11">
        <v>72</v>
      </c>
      <c r="DC53" s="11">
        <f t="shared" si="23"/>
        <v>85</v>
      </c>
      <c r="DD53" s="11"/>
      <c r="DE53" s="20">
        <v>75</v>
      </c>
      <c r="DF53" s="11">
        <v>91</v>
      </c>
      <c r="DG53" s="11">
        <f t="shared" si="32"/>
        <v>83</v>
      </c>
      <c r="DH53" s="29">
        <v>64</v>
      </c>
      <c r="DI53" s="29">
        <v>45</v>
      </c>
      <c r="DJ53" s="19">
        <v>78.75</v>
      </c>
      <c r="DK53" s="19">
        <v>4</v>
      </c>
      <c r="DL53" s="21">
        <v>0.3846154</v>
      </c>
      <c r="DM53" s="29">
        <v>0</v>
      </c>
      <c r="DN53" s="21">
        <v>1.0285714438983384</v>
      </c>
      <c r="DO53" s="20">
        <v>10</v>
      </c>
      <c r="DP53" s="20">
        <v>0</v>
      </c>
      <c r="DQ53" s="20">
        <v>10</v>
      </c>
      <c r="DR53" s="20">
        <f t="shared" si="33"/>
        <v>20</v>
      </c>
      <c r="DS53" s="20">
        <v>320</v>
      </c>
      <c r="DT53" s="20">
        <v>0</v>
      </c>
      <c r="DU53" s="20">
        <v>640</v>
      </c>
      <c r="DV53" s="20">
        <v>32</v>
      </c>
      <c r="DW53" s="21">
        <v>10</v>
      </c>
      <c r="DX53" s="21">
        <v>0</v>
      </c>
      <c r="DY53" s="21">
        <f t="shared" si="34"/>
        <v>10</v>
      </c>
      <c r="DZ53" s="21">
        <v>20</v>
      </c>
      <c r="EA53" s="20">
        <v>310</v>
      </c>
      <c r="EB53" s="20">
        <v>0</v>
      </c>
      <c r="EC53" s="20">
        <v>620</v>
      </c>
      <c r="ED53" s="20">
        <v>31</v>
      </c>
      <c r="EE53" s="21">
        <v>10</v>
      </c>
      <c r="EF53" s="21">
        <v>0</v>
      </c>
      <c r="EG53" s="21">
        <f t="shared" si="35"/>
        <v>10</v>
      </c>
      <c r="EH53" s="21">
        <v>20</v>
      </c>
      <c r="EI53" s="20">
        <v>210</v>
      </c>
      <c r="EJ53" s="20">
        <v>0</v>
      </c>
      <c r="EK53" s="20">
        <v>420</v>
      </c>
      <c r="EL53" s="20">
        <v>21</v>
      </c>
      <c r="EM53" s="21">
        <v>10</v>
      </c>
      <c r="EN53" s="21">
        <v>0</v>
      </c>
      <c r="EO53" s="21">
        <f t="shared" si="36"/>
        <v>10</v>
      </c>
      <c r="EP53" s="21">
        <v>20</v>
      </c>
      <c r="EQ53" s="20">
        <v>110</v>
      </c>
      <c r="ER53" s="20">
        <v>0</v>
      </c>
      <c r="ES53" s="20">
        <v>220</v>
      </c>
      <c r="ET53" s="20">
        <v>11</v>
      </c>
      <c r="EU53" s="21">
        <v>10</v>
      </c>
      <c r="EV53" s="21">
        <v>0</v>
      </c>
      <c r="EW53" s="21">
        <f t="shared" si="37"/>
        <v>10</v>
      </c>
      <c r="EX53" s="21">
        <v>20</v>
      </c>
      <c r="EY53" s="20">
        <v>32</v>
      </c>
      <c r="EZ53" s="21">
        <v>3.4657359027997265</v>
      </c>
      <c r="FA53" s="21">
        <v>4.333333333333333</v>
      </c>
      <c r="FB53" s="37">
        <v>4</v>
      </c>
      <c r="FC53" s="20">
        <v>0</v>
      </c>
      <c r="FD53" s="29">
        <v>0</v>
      </c>
      <c r="FE53" s="29">
        <v>2</v>
      </c>
      <c r="FF53" s="21">
        <v>8.8234999999999994E-2</v>
      </c>
      <c r="FG53" s="10">
        <v>0.75025592899915805</v>
      </c>
      <c r="FH53" s="10">
        <v>-0.34429311692839198</v>
      </c>
      <c r="FI53" s="10">
        <v>-0.48420131108456099</v>
      </c>
      <c r="FJ53" s="10">
        <v>0.75951487631354697</v>
      </c>
      <c r="FK53" s="10">
        <v>-0.72791715843231497</v>
      </c>
      <c r="FL53" s="10">
        <v>-0.11620599480499</v>
      </c>
      <c r="FM53" s="21">
        <v>4.6968699999999997</v>
      </c>
      <c r="FN53" s="20">
        <v>115</v>
      </c>
      <c r="FO53" s="28"/>
      <c r="FP53" s="20"/>
      <c r="FQ53" s="20">
        <v>101</v>
      </c>
      <c r="FR53" s="20">
        <v>106</v>
      </c>
      <c r="FS53" s="20">
        <v>0.1</v>
      </c>
      <c r="FT53" s="20">
        <v>46</v>
      </c>
      <c r="FU53" s="20">
        <v>45</v>
      </c>
      <c r="FV53" s="20">
        <v>39.200000000000003</v>
      </c>
      <c r="FW53" s="20"/>
      <c r="FX53" s="124">
        <v>5</v>
      </c>
      <c r="FY53" s="28">
        <v>16.3</v>
      </c>
      <c r="FZ53" s="123">
        <v>11.7</v>
      </c>
      <c r="GA53" s="129">
        <v>5</v>
      </c>
      <c r="GB53" s="9">
        <v>0</v>
      </c>
      <c r="GC53" s="13">
        <v>0.1</v>
      </c>
      <c r="GD53" s="15">
        <v>0.05</v>
      </c>
      <c r="GE53" s="15">
        <v>0.05</v>
      </c>
      <c r="GF53" s="15">
        <v>1.2500000000000001E-2</v>
      </c>
      <c r="GG53" s="15">
        <v>0.35</v>
      </c>
      <c r="GH53" s="9">
        <v>0</v>
      </c>
      <c r="GI53" s="9">
        <v>0</v>
      </c>
      <c r="GJ53" s="11">
        <v>0</v>
      </c>
      <c r="GK53" s="11">
        <v>1</v>
      </c>
      <c r="GL53" s="11">
        <v>0</v>
      </c>
      <c r="GM53" s="29">
        <v>2463417</v>
      </c>
      <c r="GN53" s="21">
        <v>2.5221</v>
      </c>
      <c r="GO53" s="10">
        <v>2.94</v>
      </c>
      <c r="GP53" s="28">
        <v>2.94</v>
      </c>
      <c r="GQ53" s="28">
        <v>51.5</v>
      </c>
      <c r="GR53" s="28">
        <v>51.453000000000003</v>
      </c>
      <c r="GS53" s="28">
        <v>53.7</v>
      </c>
      <c r="GT53" s="28">
        <v>24.759599690000002</v>
      </c>
      <c r="GU53" s="21">
        <v>0</v>
      </c>
      <c r="GV53" s="29">
        <v>0</v>
      </c>
      <c r="GW53" s="21">
        <v>-4.6051700000000002</v>
      </c>
      <c r="GX53" s="29">
        <v>1</v>
      </c>
      <c r="GY53" s="29">
        <v>0</v>
      </c>
      <c r="GZ53" s="29">
        <v>0</v>
      </c>
      <c r="HA53" s="21">
        <v>17.579999999999998</v>
      </c>
      <c r="HB53" s="20">
        <v>18.190000000000001</v>
      </c>
      <c r="HC53" s="29">
        <v>1</v>
      </c>
      <c r="HD53" s="29">
        <v>0</v>
      </c>
      <c r="HE53" s="21">
        <v>1</v>
      </c>
      <c r="HF53" s="29">
        <v>0</v>
      </c>
      <c r="HG53" s="20">
        <v>100</v>
      </c>
      <c r="HH53" s="20">
        <v>100</v>
      </c>
      <c r="HI53" s="21">
        <v>1</v>
      </c>
      <c r="HJ53" s="20">
        <v>12.23</v>
      </c>
      <c r="HK53" s="21">
        <v>1</v>
      </c>
      <c r="HL53" s="21">
        <v>1</v>
      </c>
      <c r="HM53" s="29">
        <v>100</v>
      </c>
      <c r="HN53" s="20">
        <v>12.25</v>
      </c>
      <c r="HO53" s="29">
        <v>100</v>
      </c>
      <c r="HP53" s="20">
        <v>100</v>
      </c>
      <c r="HQ53" s="21">
        <v>232.8809</v>
      </c>
      <c r="HR53" s="21">
        <v>0</v>
      </c>
      <c r="HS53" s="40">
        <v>0</v>
      </c>
      <c r="HT53" s="40">
        <v>0</v>
      </c>
      <c r="HU53" s="29">
        <v>2560</v>
      </c>
      <c r="HV53" s="21">
        <v>1.1388560000000001</v>
      </c>
      <c r="HW53" s="29">
        <v>10830</v>
      </c>
      <c r="HX53" s="20">
        <v>9036.61</v>
      </c>
      <c r="HY53" s="29">
        <v>0</v>
      </c>
      <c r="HZ53" s="65" t="s">
        <v>966</v>
      </c>
      <c r="IA53" s="20" t="s">
        <v>970</v>
      </c>
      <c r="IB53" s="29">
        <v>6</v>
      </c>
      <c r="IC53" s="11">
        <v>0</v>
      </c>
      <c r="ID53" s="29">
        <v>1</v>
      </c>
      <c r="IE53" s="29">
        <v>1</v>
      </c>
    </row>
    <row r="54" spans="1:239">
      <c r="A54" s="65" t="s">
        <v>780</v>
      </c>
      <c r="B54" s="8" t="s">
        <v>781</v>
      </c>
      <c r="C54" s="9">
        <v>31</v>
      </c>
      <c r="D54" s="20">
        <v>35</v>
      </c>
      <c r="E54" s="9">
        <v>31</v>
      </c>
      <c r="F54" s="77">
        <v>40</v>
      </c>
      <c r="G54" s="9">
        <v>37</v>
      </c>
      <c r="H54" s="20">
        <v>43</v>
      </c>
      <c r="I54" s="20">
        <v>52</v>
      </c>
      <c r="J54" s="20">
        <f t="shared" si="19"/>
        <v>3</v>
      </c>
      <c r="K54" s="21">
        <v>0.18181818181818182</v>
      </c>
      <c r="L54" s="21">
        <f t="shared" si="30"/>
        <v>0.13953488372093023</v>
      </c>
      <c r="M54" s="29">
        <v>1</v>
      </c>
      <c r="N54" s="9">
        <v>37</v>
      </c>
      <c r="O54" s="77">
        <v>50</v>
      </c>
      <c r="P54" s="55">
        <v>68.48</v>
      </c>
      <c r="Q54" s="55">
        <v>70.34</v>
      </c>
      <c r="R54" s="55">
        <v>66.7</v>
      </c>
      <c r="S54" s="20">
        <v>150</v>
      </c>
      <c r="T54" s="29">
        <v>3459.2504350999998</v>
      </c>
      <c r="U54" s="29">
        <v>3857.442</v>
      </c>
      <c r="V54" s="11">
        <v>4158.8667500000001</v>
      </c>
      <c r="W54" s="11">
        <v>2345</v>
      </c>
      <c r="X54" s="29">
        <v>3792.3958340358558</v>
      </c>
      <c r="Y54" s="29">
        <f t="shared" si="20"/>
        <v>5</v>
      </c>
      <c r="Z54" s="29">
        <v>1</v>
      </c>
      <c r="AA54" s="14">
        <v>2.5099999999999998</v>
      </c>
      <c r="AB54" s="28">
        <v>143.40983333333335</v>
      </c>
      <c r="AC54" s="38">
        <v>24</v>
      </c>
      <c r="AD54" s="38">
        <v>7.4</v>
      </c>
      <c r="AE54" s="38"/>
      <c r="AF54" s="13">
        <v>40.659999999999997</v>
      </c>
      <c r="AG54" s="28">
        <v>36.42</v>
      </c>
      <c r="AH54" s="13">
        <v>36.4</v>
      </c>
      <c r="AI54" s="13">
        <v>37.826666666666661</v>
      </c>
      <c r="AJ54" s="11">
        <v>1</v>
      </c>
      <c r="AK54" s="13">
        <v>37.826666666666661</v>
      </c>
      <c r="AL54" s="13">
        <f>AVERAGE(AF54:AH54)</f>
        <v>37.826666666666661</v>
      </c>
      <c r="AM54" s="13">
        <f>AVERAGE(AF54:AH54)</f>
        <v>37.826666666666661</v>
      </c>
      <c r="AN54" s="14">
        <v>40.659999999999997</v>
      </c>
      <c r="AO54" s="9">
        <v>1</v>
      </c>
      <c r="AP54" s="57">
        <v>8.294E-2</v>
      </c>
      <c r="AQ54" s="20">
        <v>52</v>
      </c>
      <c r="AR54" s="46">
        <v>0.15783816469199999</v>
      </c>
      <c r="AS54" s="28">
        <v>6.4</v>
      </c>
      <c r="AT54" s="12">
        <v>5.2450000000000001</v>
      </c>
      <c r="AU54" s="12">
        <v>6.6070000000000002</v>
      </c>
      <c r="AV54" s="12">
        <v>5.9459999999999997</v>
      </c>
      <c r="AW54" s="11">
        <v>1</v>
      </c>
      <c r="AX54" s="28">
        <v>72.082579999999993</v>
      </c>
      <c r="AY54" s="28">
        <v>90.009320000000002</v>
      </c>
      <c r="AZ54" s="28">
        <v>81.505799999999994</v>
      </c>
      <c r="BA54" s="11">
        <v>1</v>
      </c>
      <c r="BB54" s="13">
        <v>28.4</v>
      </c>
      <c r="BC54" s="13">
        <v>18.7</v>
      </c>
      <c r="BD54" s="13">
        <v>10.1</v>
      </c>
      <c r="BE54" s="13">
        <v>6.7</v>
      </c>
      <c r="BF54" s="13">
        <v>22</v>
      </c>
      <c r="BG54" s="13">
        <v>1.474</v>
      </c>
      <c r="BH54" s="11">
        <v>244</v>
      </c>
      <c r="BI54" s="11">
        <v>244</v>
      </c>
      <c r="BJ54" s="14">
        <v>7.4</v>
      </c>
      <c r="BK54" s="14">
        <v>3.6</v>
      </c>
      <c r="BL54" s="11">
        <v>1</v>
      </c>
      <c r="BM54" s="14">
        <v>3.85</v>
      </c>
      <c r="BN54" s="14">
        <v>1.8</v>
      </c>
      <c r="BO54" s="17">
        <v>135</v>
      </c>
      <c r="BP54" s="11">
        <v>154</v>
      </c>
      <c r="BQ54" s="11">
        <v>156</v>
      </c>
      <c r="BR54" s="18">
        <v>0.98717948717948723</v>
      </c>
      <c r="BS54" s="13">
        <v>92</v>
      </c>
      <c r="BT54" s="13"/>
      <c r="BU54" s="11">
        <v>90</v>
      </c>
      <c r="BV54" s="11"/>
      <c r="BW54" s="11">
        <v>75</v>
      </c>
      <c r="BX54" s="13">
        <v>86</v>
      </c>
      <c r="BY54" s="13"/>
      <c r="BZ54" s="16">
        <f t="shared" si="31"/>
        <v>80.5</v>
      </c>
      <c r="CA54" s="11">
        <v>86</v>
      </c>
      <c r="CB54" s="29">
        <v>87.2</v>
      </c>
      <c r="CC54" s="13"/>
      <c r="CD54" s="29">
        <v>86.6</v>
      </c>
      <c r="CE54" s="29"/>
      <c r="CF54" s="29"/>
      <c r="CG54" s="29">
        <v>86.6</v>
      </c>
      <c r="CH54" s="29">
        <v>1</v>
      </c>
      <c r="CI54" s="17">
        <v>87</v>
      </c>
      <c r="CJ54" s="13">
        <v>75</v>
      </c>
      <c r="CK54" s="11">
        <f t="shared" si="22"/>
        <v>72.771428571428572</v>
      </c>
      <c r="CL54" s="131">
        <v>82</v>
      </c>
      <c r="CM54" s="29">
        <v>74.666666666666671</v>
      </c>
      <c r="CN54" s="20">
        <v>32</v>
      </c>
      <c r="CO54" s="75">
        <v>92</v>
      </c>
      <c r="CP54" s="75">
        <v>87</v>
      </c>
      <c r="CQ54" s="130">
        <v>92</v>
      </c>
      <c r="CR54" s="75">
        <v>80</v>
      </c>
      <c r="CS54" s="75">
        <v>89</v>
      </c>
      <c r="CT54" s="19"/>
      <c r="CU54" s="19">
        <v>94.4</v>
      </c>
      <c r="CV54" s="19">
        <v>86.8</v>
      </c>
      <c r="CW54" s="19">
        <v>35</v>
      </c>
      <c r="CX54" s="19">
        <v>90.6</v>
      </c>
      <c r="CY54" s="11">
        <v>90</v>
      </c>
      <c r="CZ54" s="11">
        <v>93</v>
      </c>
      <c r="DA54" s="20">
        <v>45</v>
      </c>
      <c r="DB54" s="11">
        <v>99</v>
      </c>
      <c r="DC54" s="11">
        <f t="shared" si="23"/>
        <v>79</v>
      </c>
      <c r="DD54" s="11">
        <v>96.5</v>
      </c>
      <c r="DE54" s="20">
        <v>100</v>
      </c>
      <c r="DF54" s="11">
        <v>100</v>
      </c>
      <c r="DG54" s="11">
        <f t="shared" si="32"/>
        <v>98.833333333333329</v>
      </c>
      <c r="DH54" s="29">
        <v>100</v>
      </c>
      <c r="DI54" s="29">
        <v>58</v>
      </c>
      <c r="DJ54" s="19">
        <v>37.68</v>
      </c>
      <c r="DK54" s="19">
        <v>1.3</v>
      </c>
      <c r="DL54" s="21">
        <v>1</v>
      </c>
      <c r="DM54" s="29">
        <v>0</v>
      </c>
      <c r="DN54" s="21">
        <v>11.028571537562788</v>
      </c>
      <c r="DO54" s="20">
        <v>1</v>
      </c>
      <c r="DP54" s="20">
        <v>5</v>
      </c>
      <c r="DQ54" s="20">
        <v>-4</v>
      </c>
      <c r="DR54" s="20">
        <f t="shared" si="33"/>
        <v>6</v>
      </c>
      <c r="DS54" s="20">
        <v>18</v>
      </c>
      <c r="DT54" s="20">
        <v>383</v>
      </c>
      <c r="DU54" s="20">
        <v>85</v>
      </c>
      <c r="DV54" s="20">
        <v>45</v>
      </c>
      <c r="DW54" s="21">
        <v>0.4</v>
      </c>
      <c r="DX54" s="21">
        <v>8.5111111111111111</v>
      </c>
      <c r="DY54" s="21">
        <f t="shared" si="34"/>
        <v>-8.1111111111111107</v>
      </c>
      <c r="DZ54" s="21">
        <v>1.8888888888888888</v>
      </c>
      <c r="EA54" s="20">
        <v>2</v>
      </c>
      <c r="EB54" s="20">
        <v>281</v>
      </c>
      <c r="EC54" s="20">
        <v>31</v>
      </c>
      <c r="ED54" s="20">
        <v>31</v>
      </c>
      <c r="EE54" s="21">
        <v>6.4516129032258063E-2</v>
      </c>
      <c r="EF54" s="21">
        <v>9.064516129032258</v>
      </c>
      <c r="EG54" s="21">
        <f t="shared" si="35"/>
        <v>-9</v>
      </c>
      <c r="EH54" s="21">
        <v>1</v>
      </c>
      <c r="EI54" s="20">
        <v>2</v>
      </c>
      <c r="EJ54" s="20">
        <v>191</v>
      </c>
      <c r="EK54" s="20">
        <v>21</v>
      </c>
      <c r="EL54" s="20">
        <v>21</v>
      </c>
      <c r="EM54" s="21">
        <v>9.5238095238095233E-2</v>
      </c>
      <c r="EN54" s="21">
        <v>9.0952380952380949</v>
      </c>
      <c r="EO54" s="21">
        <f t="shared" si="36"/>
        <v>-9</v>
      </c>
      <c r="EP54" s="21">
        <v>1</v>
      </c>
      <c r="EQ54" s="20">
        <v>2</v>
      </c>
      <c r="ER54" s="20">
        <v>95</v>
      </c>
      <c r="ES54" s="20">
        <v>17</v>
      </c>
      <c r="ET54" s="20">
        <v>11</v>
      </c>
      <c r="EU54" s="21">
        <v>0.18181818181818182</v>
      </c>
      <c r="EV54" s="21">
        <v>8.6363636363636367</v>
      </c>
      <c r="EW54" s="21">
        <f t="shared" si="37"/>
        <v>-8.454545454545455</v>
      </c>
      <c r="EX54" s="21">
        <v>1.5454545454545454</v>
      </c>
      <c r="EY54" s="20">
        <v>0</v>
      </c>
      <c r="EZ54" s="21">
        <v>-0.69314718055994529</v>
      </c>
      <c r="FA54" s="21">
        <v>11.388888888888889</v>
      </c>
      <c r="FB54" s="37">
        <v>10</v>
      </c>
      <c r="FC54" s="20">
        <v>0</v>
      </c>
      <c r="FD54" s="29">
        <v>0</v>
      </c>
      <c r="FE54" s="29">
        <v>2</v>
      </c>
      <c r="FF54" s="21">
        <v>0.16666700000000001</v>
      </c>
      <c r="FG54" s="10">
        <v>0.15335912119855399</v>
      </c>
      <c r="FH54" s="10">
        <v>-5.68771748696522E-2</v>
      </c>
      <c r="FI54" s="10">
        <v>0.62961589666426099</v>
      </c>
      <c r="FJ54" s="10">
        <v>0.41655225852466599</v>
      </c>
      <c r="FK54" s="10">
        <v>0.70841650626585295</v>
      </c>
      <c r="FL54" s="10">
        <v>0.13904189710457601</v>
      </c>
      <c r="FM54" s="21">
        <v>4.0833300000000001</v>
      </c>
      <c r="FN54" s="20">
        <v>34</v>
      </c>
      <c r="FQ54" s="20">
        <v>95</v>
      </c>
      <c r="FR54" s="20">
        <v>106</v>
      </c>
      <c r="FS54" s="28">
        <v>1</v>
      </c>
      <c r="FT54" s="20">
        <v>18</v>
      </c>
      <c r="FU54" s="20">
        <v>11</v>
      </c>
      <c r="FX54" s="124"/>
      <c r="FY54" s="28">
        <v>2.5</v>
      </c>
      <c r="FZ54" s="123">
        <v>5.5</v>
      </c>
      <c r="GA54" s="129">
        <v>2.5</v>
      </c>
      <c r="GB54" s="9">
        <v>1</v>
      </c>
      <c r="GC54" s="13">
        <v>93</v>
      </c>
      <c r="GD54" s="15">
        <v>0.05</v>
      </c>
      <c r="GE54" s="15">
        <v>0.05</v>
      </c>
      <c r="GF54" s="15">
        <v>2.9700000000000001E-2</v>
      </c>
      <c r="GG54" s="15">
        <v>0.52</v>
      </c>
      <c r="GH54" s="9">
        <v>0</v>
      </c>
      <c r="GI54" s="9">
        <v>0</v>
      </c>
      <c r="GJ54" s="11">
        <v>0</v>
      </c>
      <c r="GK54" s="11">
        <v>0</v>
      </c>
      <c r="GL54" s="9">
        <v>1</v>
      </c>
      <c r="GM54" s="29">
        <v>3262054</v>
      </c>
      <c r="GN54" s="21">
        <v>4.2119999999999997</v>
      </c>
      <c r="GO54" s="10">
        <v>5.4</v>
      </c>
      <c r="GP54" s="28">
        <v>5.4</v>
      </c>
      <c r="GQ54" s="28">
        <v>68</v>
      </c>
      <c r="GR54" s="28">
        <v>72.231999999999999</v>
      </c>
      <c r="GS54" s="28">
        <v>71.400000000000006</v>
      </c>
      <c r="GT54" s="28">
        <v>15.26500034</v>
      </c>
      <c r="GU54" s="21">
        <v>0</v>
      </c>
      <c r="GV54" s="29">
        <v>0</v>
      </c>
      <c r="GW54" s="21">
        <v>3.2574299999999998</v>
      </c>
      <c r="GX54" s="29">
        <v>0</v>
      </c>
      <c r="GY54" s="29">
        <v>0</v>
      </c>
      <c r="GZ54" s="29">
        <v>0</v>
      </c>
      <c r="HA54" s="21">
        <v>31.57</v>
      </c>
      <c r="HB54" s="20">
        <v>31.16</v>
      </c>
      <c r="HC54" s="29">
        <v>0</v>
      </c>
      <c r="HD54" s="29">
        <v>0</v>
      </c>
      <c r="HE54" s="21">
        <v>0</v>
      </c>
      <c r="HF54" s="29">
        <v>0</v>
      </c>
      <c r="HG54" s="20">
        <v>0</v>
      </c>
      <c r="HH54" s="20">
        <v>97</v>
      </c>
      <c r="HI54" s="21">
        <v>0.13124630000000001</v>
      </c>
      <c r="HJ54" s="20">
        <v>234.39</v>
      </c>
      <c r="HK54" s="21">
        <v>0.21915580000000001</v>
      </c>
      <c r="HL54" s="21">
        <v>0.04</v>
      </c>
      <c r="HM54" s="29">
        <v>15</v>
      </c>
      <c r="HN54" s="20">
        <v>235.17</v>
      </c>
      <c r="HO54" s="29">
        <v>22</v>
      </c>
      <c r="HP54" s="20">
        <v>4</v>
      </c>
      <c r="HQ54" s="21">
        <v>79.087149999999994</v>
      </c>
      <c r="HR54" s="21">
        <v>42.570410000000003</v>
      </c>
      <c r="HS54" s="40">
        <v>0</v>
      </c>
      <c r="HT54" s="40">
        <v>0</v>
      </c>
      <c r="HU54" s="29">
        <v>3390</v>
      </c>
      <c r="HV54" s="21">
        <v>1.1260870000000001</v>
      </c>
      <c r="HW54" s="29">
        <v>88930</v>
      </c>
      <c r="HX54" s="20">
        <v>89520.54</v>
      </c>
      <c r="HY54" s="29">
        <v>0</v>
      </c>
      <c r="HZ54" s="65" t="s">
        <v>705</v>
      </c>
      <c r="IA54" s="20" t="s">
        <v>693</v>
      </c>
      <c r="IB54" s="29">
        <v>6</v>
      </c>
      <c r="IC54" s="11">
        <v>0</v>
      </c>
      <c r="ID54" s="29">
        <v>0</v>
      </c>
      <c r="IE54" s="29">
        <v>1</v>
      </c>
    </row>
    <row r="55" spans="1:239">
      <c r="A55" s="65" t="s">
        <v>979</v>
      </c>
      <c r="B55" s="8" t="s">
        <v>782</v>
      </c>
      <c r="C55" s="9">
        <v>63</v>
      </c>
      <c r="D55" s="20">
        <v>63</v>
      </c>
      <c r="E55" s="9">
        <v>63</v>
      </c>
      <c r="F55" s="77">
        <v>68</v>
      </c>
      <c r="G55" s="9">
        <v>97</v>
      </c>
      <c r="H55" s="20">
        <v>97</v>
      </c>
      <c r="I55" s="20">
        <v>108</v>
      </c>
      <c r="J55" s="20">
        <f t="shared" si="19"/>
        <v>3</v>
      </c>
      <c r="K55" s="21">
        <v>7.2847682119205295E-2</v>
      </c>
      <c r="L55" s="21">
        <f t="shared" si="30"/>
        <v>0</v>
      </c>
      <c r="M55" s="29">
        <v>1</v>
      </c>
      <c r="N55" s="9">
        <v>97</v>
      </c>
      <c r="O55" s="77">
        <v>105</v>
      </c>
      <c r="P55" s="55">
        <v>57.11</v>
      </c>
      <c r="Q55" s="55">
        <v>58.84</v>
      </c>
      <c r="R55" s="55">
        <v>55.46</v>
      </c>
      <c r="S55" s="20">
        <v>650</v>
      </c>
      <c r="T55" s="29">
        <v>1336.0653347</v>
      </c>
      <c r="U55" s="29">
        <v>1137.4480000000001</v>
      </c>
      <c r="V55" s="11">
        <v>1294.3702920000001</v>
      </c>
      <c r="W55" s="11">
        <v>1058</v>
      </c>
      <c r="X55" s="29">
        <v>1090.1923715530024</v>
      </c>
      <c r="Y55" s="29">
        <f t="shared" si="20"/>
        <v>5</v>
      </c>
      <c r="Z55" s="29">
        <v>1</v>
      </c>
      <c r="AA55" s="14">
        <v>1.38</v>
      </c>
      <c r="AB55" s="28">
        <v>55.097603333333332</v>
      </c>
      <c r="AC55" s="38">
        <v>78</v>
      </c>
      <c r="AD55" s="38">
        <v>62.3</v>
      </c>
      <c r="AE55" s="38"/>
      <c r="AF55" s="13">
        <v>54.39</v>
      </c>
      <c r="AG55" s="28">
        <v>42.5</v>
      </c>
      <c r="AH55" s="13">
        <v>44.5</v>
      </c>
      <c r="AI55" s="13">
        <v>47.13</v>
      </c>
      <c r="AJ55" s="11">
        <v>1</v>
      </c>
      <c r="AK55" s="13">
        <v>47.13</v>
      </c>
      <c r="AL55" s="13">
        <f>AVERAGE(AF55:AH55)</f>
        <v>47.129999999999995</v>
      </c>
      <c r="AM55" s="13">
        <f>AVERAGE(AF55:AH55)</f>
        <v>47.129999999999995</v>
      </c>
      <c r="AN55" s="14">
        <v>54.39</v>
      </c>
      <c r="AO55" s="9">
        <v>1</v>
      </c>
      <c r="AP55" s="57">
        <v>8.6182999999999996E-2</v>
      </c>
      <c r="AQ55" s="20">
        <v>46</v>
      </c>
      <c r="AR55" s="46">
        <v>0.38500317533899997</v>
      </c>
      <c r="AS55" s="28">
        <v>20.149999999999999</v>
      </c>
      <c r="AT55" s="12">
        <v>3.0169999999999999</v>
      </c>
      <c r="AU55" s="12">
        <v>4.3040000000000003</v>
      </c>
      <c r="AV55" s="12">
        <v>3.6549999999999998</v>
      </c>
      <c r="AW55" s="11">
        <v>1</v>
      </c>
      <c r="AX55" s="28">
        <v>60.769280000000002</v>
      </c>
      <c r="AY55" s="28">
        <v>80.913579999999996</v>
      </c>
      <c r="AZ55" s="28">
        <v>70.757350000000002</v>
      </c>
      <c r="BA55" s="11">
        <v>1</v>
      </c>
      <c r="BB55" s="13">
        <v>39.200000000000003</v>
      </c>
      <c r="BC55" s="13">
        <v>29.2</v>
      </c>
      <c r="BD55" s="13">
        <v>19</v>
      </c>
      <c r="BE55" s="13">
        <v>5.0999999999999996</v>
      </c>
      <c r="BF55" s="13">
        <v>27.5</v>
      </c>
      <c r="BG55" s="13">
        <v>1.4025000000000001</v>
      </c>
      <c r="BH55" s="11">
        <v>77.5</v>
      </c>
      <c r="BI55" s="11">
        <v>77.5</v>
      </c>
      <c r="BJ55" s="14">
        <v>7.95</v>
      </c>
      <c r="BK55" s="14">
        <v>2.4500000000000002</v>
      </c>
      <c r="BL55" s="11">
        <v>1</v>
      </c>
      <c r="BM55" s="14">
        <v>5.5</v>
      </c>
      <c r="BN55" s="14">
        <v>1.54</v>
      </c>
      <c r="BO55" s="17">
        <v>5</v>
      </c>
      <c r="BP55" s="11">
        <v>5</v>
      </c>
      <c r="BQ55" s="11">
        <v>11</v>
      </c>
      <c r="BR55" s="18">
        <v>0.45454545454545453</v>
      </c>
      <c r="BS55" s="13">
        <v>80</v>
      </c>
      <c r="BT55" s="13">
        <v>64</v>
      </c>
      <c r="BU55" s="11"/>
      <c r="BV55" s="11"/>
      <c r="BW55" s="11"/>
      <c r="BX55" s="13">
        <v>54.1</v>
      </c>
      <c r="BY55" s="13"/>
      <c r="BZ55" s="16">
        <f t="shared" si="31"/>
        <v>54.1</v>
      </c>
      <c r="CA55" s="11">
        <v>28</v>
      </c>
      <c r="CB55" s="29">
        <v>47.7</v>
      </c>
      <c r="CC55" s="13"/>
      <c r="CD55" s="29">
        <v>37.85</v>
      </c>
      <c r="CE55" s="29"/>
      <c r="CF55" s="29"/>
      <c r="CG55" s="29">
        <v>37.85</v>
      </c>
      <c r="CH55" s="29">
        <v>1</v>
      </c>
      <c r="CI55" s="17">
        <v>50</v>
      </c>
      <c r="CJ55" s="13">
        <v>90</v>
      </c>
      <c r="CK55" s="11">
        <f t="shared" si="22"/>
        <v>41.771428571428565</v>
      </c>
      <c r="CL55" s="131">
        <v>38</v>
      </c>
      <c r="CM55" s="29">
        <v>37.4</v>
      </c>
      <c r="CN55" s="20">
        <v>30</v>
      </c>
      <c r="CO55" s="75">
        <v>84</v>
      </c>
      <c r="CP55" s="75">
        <v>78</v>
      </c>
      <c r="CQ55" s="130">
        <v>45</v>
      </c>
      <c r="CR55" s="75">
        <v>38</v>
      </c>
      <c r="CS55" s="130">
        <v>51</v>
      </c>
      <c r="CT55" s="19">
        <v>49.666666666666664</v>
      </c>
      <c r="CU55" s="19">
        <v>37.200000000000003</v>
      </c>
      <c r="CV55" s="19">
        <v>35.6</v>
      </c>
      <c r="CW55" s="19">
        <v>40.5</v>
      </c>
      <c r="CX55" s="19">
        <v>40.822222222222223</v>
      </c>
      <c r="CY55" s="11">
        <v>71</v>
      </c>
      <c r="CZ55" s="11">
        <v>40</v>
      </c>
      <c r="DA55" s="20">
        <v>100</v>
      </c>
      <c r="DB55" s="11">
        <v>28</v>
      </c>
      <c r="DC55" s="11">
        <f t="shared" si="23"/>
        <v>56</v>
      </c>
      <c r="DD55" s="11">
        <v>84</v>
      </c>
      <c r="DE55" s="20">
        <v>42</v>
      </c>
      <c r="DF55" s="11">
        <v>46</v>
      </c>
      <c r="DG55" s="11">
        <f t="shared" si="32"/>
        <v>57.333333333333336</v>
      </c>
      <c r="DH55" s="29">
        <v>13</v>
      </c>
      <c r="DI55" s="29">
        <v>8</v>
      </c>
      <c r="DJ55" s="19">
        <v>69.17</v>
      </c>
      <c r="DK55" s="19">
        <v>1.9</v>
      </c>
      <c r="DL55" s="21">
        <v>0.1153846</v>
      </c>
      <c r="DM55" s="29">
        <v>0</v>
      </c>
      <c r="DN55" s="21">
        <v>2.8000000204358773</v>
      </c>
      <c r="DO55" s="20">
        <v>0</v>
      </c>
      <c r="DP55" s="20">
        <v>7</v>
      </c>
      <c r="DQ55" s="20">
        <v>-7</v>
      </c>
      <c r="DR55" s="20">
        <f t="shared" si="33"/>
        <v>3</v>
      </c>
      <c r="DS55" s="20">
        <v>24</v>
      </c>
      <c r="DT55" s="20">
        <v>169</v>
      </c>
      <c r="DU55" s="20">
        <v>135</v>
      </c>
      <c r="DV55" s="20">
        <v>28</v>
      </c>
      <c r="DW55" s="21">
        <v>0.8571428571428571</v>
      </c>
      <c r="DX55" s="21">
        <v>6.0357142857142856</v>
      </c>
      <c r="DY55" s="21">
        <f t="shared" si="34"/>
        <v>-5.1785714285714288</v>
      </c>
      <c r="DZ55" s="21">
        <v>4.8214285714285712</v>
      </c>
      <c r="EA55" s="20">
        <v>24</v>
      </c>
      <c r="EB55" s="20">
        <v>169</v>
      </c>
      <c r="EC55" s="20">
        <v>135</v>
      </c>
      <c r="ED55" s="20">
        <v>28</v>
      </c>
      <c r="EE55" s="21">
        <v>0.8571428571428571</v>
      </c>
      <c r="EF55" s="21">
        <v>6.0357142857142856</v>
      </c>
      <c r="EG55" s="21">
        <f t="shared" si="35"/>
        <v>-5.1785714285714288</v>
      </c>
      <c r="EH55" s="21">
        <v>4.8214285714285712</v>
      </c>
      <c r="EI55" s="20">
        <v>0</v>
      </c>
      <c r="EJ55" s="20">
        <v>144</v>
      </c>
      <c r="EK55" s="20">
        <v>66</v>
      </c>
      <c r="EL55" s="20">
        <v>21</v>
      </c>
      <c r="EM55" s="21">
        <v>0</v>
      </c>
      <c r="EN55" s="21">
        <v>6.8571428571428568</v>
      </c>
      <c r="EO55" s="21">
        <f t="shared" si="36"/>
        <v>-6.8571428571428568</v>
      </c>
      <c r="EP55" s="21">
        <v>3.1428571428571428</v>
      </c>
      <c r="EQ55" s="20">
        <v>0</v>
      </c>
      <c r="ER55" s="20">
        <v>75</v>
      </c>
      <c r="ES55" s="20">
        <v>35</v>
      </c>
      <c r="ET55" s="20">
        <v>11</v>
      </c>
      <c r="EU55" s="21">
        <v>0</v>
      </c>
      <c r="EV55" s="21">
        <v>6.8181818181818183</v>
      </c>
      <c r="EW55" s="21">
        <f t="shared" si="37"/>
        <v>-6.8181818181818183</v>
      </c>
      <c r="EX55" s="21">
        <v>3.1818181818181817</v>
      </c>
      <c r="EY55" s="20">
        <v>3</v>
      </c>
      <c r="EZ55" s="21">
        <v>1.0986122886681098</v>
      </c>
      <c r="FA55" s="21">
        <v>10.166666666666666</v>
      </c>
      <c r="FB55" s="37">
        <v>12</v>
      </c>
      <c r="FC55" s="20">
        <v>0</v>
      </c>
      <c r="FD55" s="29">
        <v>0</v>
      </c>
      <c r="FE55" s="29">
        <v>2</v>
      </c>
      <c r="FF55" s="21">
        <v>8.3333000000000004E-2</v>
      </c>
      <c r="FG55" s="10">
        <v>-0.70122076977314196</v>
      </c>
      <c r="FH55" s="10">
        <v>-1.0976896836138901</v>
      </c>
      <c r="FI55" s="10">
        <v>-0.89942719537350502</v>
      </c>
      <c r="FJ55" s="10">
        <v>-0.132835927210843</v>
      </c>
      <c r="FK55" s="10">
        <v>-1.22003779383246</v>
      </c>
      <c r="FL55" s="10">
        <v>-0.65138037733086396</v>
      </c>
      <c r="FM55" s="21">
        <v>5.5625</v>
      </c>
      <c r="FN55" s="20">
        <v>108</v>
      </c>
      <c r="FO55" s="28">
        <v>16.899999999999999</v>
      </c>
      <c r="FP55" s="21">
        <v>-4.5086402485162852E-2</v>
      </c>
      <c r="FQ55" s="20">
        <v>100</v>
      </c>
      <c r="FR55" s="20">
        <v>107</v>
      </c>
      <c r="FS55" s="20">
        <v>27.1</v>
      </c>
      <c r="FT55" s="20">
        <v>46</v>
      </c>
      <c r="FU55" s="20">
        <v>67</v>
      </c>
      <c r="FV55" s="28">
        <v>42</v>
      </c>
      <c r="FX55" s="124">
        <v>1</v>
      </c>
      <c r="FY55" s="28">
        <v>3.6</v>
      </c>
      <c r="FZ55" s="123">
        <v>7.1</v>
      </c>
      <c r="GA55" s="129">
        <v>1</v>
      </c>
      <c r="GB55" s="9">
        <v>0</v>
      </c>
      <c r="GC55" s="13">
        <v>47</v>
      </c>
      <c r="GD55" s="15">
        <v>0.83</v>
      </c>
      <c r="GE55" s="15">
        <v>0.83</v>
      </c>
      <c r="GF55" s="15">
        <v>0.82699999999999996</v>
      </c>
      <c r="GG55" s="15">
        <v>0.9</v>
      </c>
      <c r="GH55" s="9">
        <v>0</v>
      </c>
      <c r="GI55" s="9">
        <v>0</v>
      </c>
      <c r="GJ55" s="11">
        <v>1</v>
      </c>
      <c r="GK55" s="11">
        <v>0</v>
      </c>
      <c r="GL55" s="11">
        <v>0</v>
      </c>
      <c r="GM55" s="29">
        <v>23767281</v>
      </c>
      <c r="GN55" s="21">
        <v>26.687999999999999</v>
      </c>
      <c r="GO55" s="10">
        <v>5.64</v>
      </c>
      <c r="GP55" s="28">
        <v>5.64</v>
      </c>
      <c r="GQ55" s="28">
        <v>24.1</v>
      </c>
      <c r="GR55" s="28">
        <v>24.01</v>
      </c>
      <c r="GS55" s="28">
        <v>28.6</v>
      </c>
      <c r="GT55" s="28">
        <v>79.517997739999998</v>
      </c>
      <c r="GU55" s="21">
        <v>0.91</v>
      </c>
      <c r="GV55" s="29">
        <v>0</v>
      </c>
      <c r="GW55" s="21">
        <v>-4.6051700000000002</v>
      </c>
      <c r="GX55" s="29">
        <v>13</v>
      </c>
      <c r="GY55" s="29">
        <v>0</v>
      </c>
      <c r="GZ55" s="29">
        <v>0</v>
      </c>
      <c r="HA55" s="21">
        <v>-1.17</v>
      </c>
      <c r="HB55" s="20">
        <v>0.42</v>
      </c>
      <c r="HC55" s="29">
        <v>1</v>
      </c>
      <c r="HD55" s="29">
        <v>1</v>
      </c>
      <c r="HE55" s="21">
        <v>1</v>
      </c>
      <c r="HF55" s="29">
        <v>93.52</v>
      </c>
      <c r="HG55" s="20">
        <v>100</v>
      </c>
      <c r="HH55" s="20">
        <v>77</v>
      </c>
      <c r="HI55" s="21">
        <v>8.2503900000000005E-2</v>
      </c>
      <c r="HJ55" s="20">
        <v>434.53</v>
      </c>
      <c r="HK55" s="21">
        <v>6.2978400000000004E-2</v>
      </c>
      <c r="HL55" s="21">
        <v>7.0000000000000007E-2</v>
      </c>
      <c r="HM55" s="29">
        <v>8</v>
      </c>
      <c r="HN55" s="20">
        <v>434.27</v>
      </c>
      <c r="HO55" s="29">
        <v>6</v>
      </c>
      <c r="HP55" s="20">
        <v>8</v>
      </c>
      <c r="HQ55" s="21">
        <v>35.794319999999999</v>
      </c>
      <c r="HR55" s="21">
        <v>47.889719999999997</v>
      </c>
      <c r="HS55" s="40">
        <v>0</v>
      </c>
      <c r="HT55" s="40">
        <v>0</v>
      </c>
      <c r="HU55" s="29">
        <v>6650</v>
      </c>
      <c r="HV55" s="21">
        <v>1.165413</v>
      </c>
      <c r="HW55" s="29">
        <v>569140</v>
      </c>
      <c r="HX55" s="20">
        <v>597289.13</v>
      </c>
      <c r="HY55" s="29">
        <v>1</v>
      </c>
      <c r="HZ55" s="65" t="s">
        <v>754</v>
      </c>
      <c r="IA55" s="20" t="s">
        <v>713</v>
      </c>
      <c r="IB55" s="29">
        <v>6</v>
      </c>
      <c r="IC55" s="11">
        <v>0</v>
      </c>
      <c r="ID55" s="29">
        <v>1</v>
      </c>
      <c r="IE55" s="29">
        <v>1</v>
      </c>
    </row>
    <row r="56" spans="1:239">
      <c r="A56" s="65" t="s">
        <v>950</v>
      </c>
      <c r="B56" s="8" t="s">
        <v>783</v>
      </c>
      <c r="C56" s="9"/>
      <c r="D56" s="20">
        <v>26</v>
      </c>
      <c r="E56" s="9">
        <v>26</v>
      </c>
      <c r="F56" s="77">
        <v>29</v>
      </c>
      <c r="G56" s="9">
        <v>35</v>
      </c>
      <c r="H56" s="20"/>
      <c r="I56" s="20">
        <v>35</v>
      </c>
      <c r="J56" s="20">
        <f t="shared" si="19"/>
        <v>2</v>
      </c>
      <c r="K56" s="21">
        <v>0</v>
      </c>
      <c r="L56" s="20"/>
      <c r="M56" s="29">
        <v>0</v>
      </c>
      <c r="N56" s="9">
        <v>35</v>
      </c>
      <c r="O56" s="77">
        <v>49</v>
      </c>
      <c r="P56" s="55">
        <v>65.52</v>
      </c>
      <c r="Q56" s="55">
        <v>68.08</v>
      </c>
      <c r="R56" s="55">
        <v>63.08</v>
      </c>
      <c r="S56" s="20">
        <v>70</v>
      </c>
      <c r="T56" s="29"/>
      <c r="U56" s="29"/>
      <c r="V56" s="11"/>
      <c r="W56" s="11">
        <v>2000</v>
      </c>
      <c r="X56" s="29">
        <v>2841.0654799804147</v>
      </c>
      <c r="Y56" s="29">
        <f t="shared" si="20"/>
        <v>2</v>
      </c>
      <c r="Z56" s="29">
        <v>0</v>
      </c>
      <c r="AA56" s="14"/>
      <c r="AB56" s="28"/>
      <c r="AC56" s="38"/>
      <c r="AD56" s="38"/>
      <c r="AE56" s="38"/>
      <c r="AF56" s="13"/>
      <c r="AH56" s="13"/>
      <c r="AI56" s="13"/>
      <c r="AJ56" s="11">
        <v>0</v>
      </c>
      <c r="AK56" s="13">
        <v>32.276666666666671</v>
      </c>
      <c r="AL56" s="13"/>
      <c r="AM56" s="13">
        <v>39.299999999999997</v>
      </c>
      <c r="AN56" s="14">
        <v>39.687620000000003</v>
      </c>
      <c r="AO56" s="9"/>
      <c r="AP56" s="57"/>
      <c r="AQ56" s="20">
        <v>0</v>
      </c>
      <c r="AR56" s="46">
        <v>0</v>
      </c>
      <c r="AS56" s="28"/>
      <c r="AT56" s="12"/>
      <c r="AU56" s="12"/>
      <c r="AV56" s="12"/>
      <c r="AW56" s="11">
        <v>0</v>
      </c>
      <c r="AX56" s="28">
        <v>99</v>
      </c>
      <c r="AY56" s="28"/>
      <c r="AZ56" s="28"/>
      <c r="BA56" s="11">
        <v>0</v>
      </c>
      <c r="BD56" s="13"/>
      <c r="BE56" s="13"/>
      <c r="BF56" s="13"/>
      <c r="BG56" s="13"/>
      <c r="BH56" s="11"/>
      <c r="BI56" s="11">
        <v>82.25</v>
      </c>
      <c r="BJ56" s="14"/>
      <c r="BK56" s="14"/>
      <c r="BL56" s="11">
        <v>1</v>
      </c>
      <c r="BM56" s="14"/>
      <c r="BN56" s="14"/>
      <c r="BO56" s="17"/>
      <c r="BP56" s="11"/>
      <c r="BQ56" s="11"/>
      <c r="BR56" s="18"/>
      <c r="BS56" s="13"/>
      <c r="BT56" s="13">
        <v>100</v>
      </c>
      <c r="BU56" s="11">
        <v>100</v>
      </c>
      <c r="BV56" s="11"/>
      <c r="BW56" s="11"/>
      <c r="BX56" s="13">
        <v>100</v>
      </c>
      <c r="BY56" s="13"/>
      <c r="BZ56" s="16">
        <f t="shared" si="31"/>
        <v>100</v>
      </c>
      <c r="CA56" s="11"/>
      <c r="CD56" s="29"/>
      <c r="CE56" s="29">
        <v>100</v>
      </c>
      <c r="CF56" s="29">
        <v>96.7</v>
      </c>
      <c r="CG56" s="29">
        <v>99</v>
      </c>
      <c r="CH56" s="29">
        <v>0</v>
      </c>
      <c r="CI56" s="17"/>
      <c r="CJ56" s="13">
        <v>100</v>
      </c>
      <c r="CK56" s="11"/>
      <c r="CL56" s="131">
        <v>97</v>
      </c>
      <c r="CM56" s="29">
        <v>89.666666666666671</v>
      </c>
      <c r="CN56" s="20">
        <v>72</v>
      </c>
      <c r="CO56" s="75">
        <v>98</v>
      </c>
      <c r="CP56" s="75">
        <v>98</v>
      </c>
      <c r="CQ56" s="130">
        <v>74</v>
      </c>
      <c r="CR56" s="75">
        <v>98</v>
      </c>
      <c r="CS56" s="130">
        <v>70</v>
      </c>
      <c r="CT56" s="19">
        <v>98.8</v>
      </c>
      <c r="CU56" s="19">
        <v>88.5</v>
      </c>
      <c r="CV56" s="19">
        <v>98</v>
      </c>
      <c r="CW56" s="19">
        <v>97.5</v>
      </c>
      <c r="CX56" s="19">
        <v>95.1</v>
      </c>
      <c r="CY56" s="11">
        <v>99</v>
      </c>
      <c r="CZ56" s="11"/>
      <c r="DA56" s="20"/>
      <c r="DB56" s="11"/>
      <c r="DC56" s="11"/>
      <c r="DD56" s="11"/>
      <c r="DE56" s="20"/>
      <c r="DF56" s="11"/>
      <c r="DG56" s="11"/>
      <c r="DH56" s="29">
        <v>6</v>
      </c>
      <c r="DI56" s="29">
        <v>38</v>
      </c>
      <c r="DJ56" s="19">
        <v>65.12</v>
      </c>
      <c r="DK56" s="19">
        <v>4</v>
      </c>
      <c r="DL56" s="21">
        <v>0.88461540000000005</v>
      </c>
      <c r="DM56" s="29">
        <v>0</v>
      </c>
      <c r="DN56" s="21">
        <v>21.899999936421718</v>
      </c>
      <c r="DO56" s="20">
        <v>0</v>
      </c>
      <c r="DP56" s="20">
        <v>9</v>
      </c>
      <c r="DQ56" s="20">
        <v>-9</v>
      </c>
      <c r="DR56" s="20">
        <f t="shared" si="33"/>
        <v>1</v>
      </c>
      <c r="DS56" s="20">
        <v>55</v>
      </c>
      <c r="DT56" s="20">
        <v>405</v>
      </c>
      <c r="DU56" s="20">
        <v>190</v>
      </c>
      <c r="DV56" s="20">
        <v>54</v>
      </c>
      <c r="DW56" s="21">
        <v>1.0185185185185186</v>
      </c>
      <c r="DX56" s="21">
        <v>7.5</v>
      </c>
      <c r="DY56" s="21">
        <f t="shared" si="34"/>
        <v>-6.4814814814814818</v>
      </c>
      <c r="DZ56" s="21">
        <v>3.5185185185185186</v>
      </c>
      <c r="EA56" s="20">
        <v>0</v>
      </c>
      <c r="EB56" s="20">
        <v>273</v>
      </c>
      <c r="EC56" s="20">
        <v>37</v>
      </c>
      <c r="ED56" s="20">
        <v>31</v>
      </c>
      <c r="EE56" s="21">
        <v>0</v>
      </c>
      <c r="EF56" s="21">
        <v>8.806451612903226</v>
      </c>
      <c r="EG56" s="21">
        <f t="shared" si="35"/>
        <v>-8.806451612903226</v>
      </c>
      <c r="EH56" s="21">
        <v>1.1935483870967742</v>
      </c>
      <c r="EI56" s="20">
        <v>0</v>
      </c>
      <c r="EJ56" s="20">
        <v>189</v>
      </c>
      <c r="EK56" s="20">
        <v>21</v>
      </c>
      <c r="EL56" s="20">
        <v>21</v>
      </c>
      <c r="EM56" s="21">
        <v>0</v>
      </c>
      <c r="EN56" s="21">
        <v>9</v>
      </c>
      <c r="EO56" s="21">
        <f t="shared" si="36"/>
        <v>-9</v>
      </c>
      <c r="EP56" s="21">
        <v>1</v>
      </c>
      <c r="EQ56" s="20">
        <v>0</v>
      </c>
      <c r="ER56" s="20">
        <v>99</v>
      </c>
      <c r="ES56" s="20">
        <v>11</v>
      </c>
      <c r="ET56" s="20">
        <v>11</v>
      </c>
      <c r="EU56" s="21">
        <v>0</v>
      </c>
      <c r="EV56" s="21">
        <v>9</v>
      </c>
      <c r="EW56" s="21">
        <f t="shared" si="37"/>
        <v>-9</v>
      </c>
      <c r="EX56" s="21">
        <v>1</v>
      </c>
      <c r="EY56" s="20">
        <v>0</v>
      </c>
      <c r="EZ56" s="21">
        <v>-0.69314718055994529</v>
      </c>
      <c r="FA56" s="21">
        <v>14</v>
      </c>
      <c r="FB56" s="37">
        <v>14</v>
      </c>
      <c r="FC56" s="20">
        <v>1</v>
      </c>
      <c r="FD56" s="29">
        <v>0</v>
      </c>
      <c r="FE56" s="29">
        <v>2</v>
      </c>
      <c r="FF56" s="21">
        <v>0.35662949999999999</v>
      </c>
      <c r="FG56" s="10">
        <v>-1.7886783105733499</v>
      </c>
      <c r="FH56" s="10">
        <v>0.37213747659353402</v>
      </c>
      <c r="FI56" s="10">
        <v>-0.30141500175701902</v>
      </c>
      <c r="FJ56" s="10">
        <v>-1.40086444308209</v>
      </c>
      <c r="FK56" s="10">
        <v>-0.66716838872430795</v>
      </c>
      <c r="FL56" s="10">
        <v>-0.53471452504134298</v>
      </c>
      <c r="FM56" s="21">
        <v>6.3609299999999998</v>
      </c>
      <c r="FN56" s="20"/>
      <c r="FQ56" s="20">
        <v>101</v>
      </c>
      <c r="FR56" s="20">
        <v>110</v>
      </c>
      <c r="FS56" s="28">
        <v>1</v>
      </c>
      <c r="FT56" s="20">
        <v>45</v>
      </c>
      <c r="FU56" s="20">
        <v>85</v>
      </c>
      <c r="FX56" s="124"/>
      <c r="FZ56" s="123"/>
      <c r="GA56" s="129">
        <v>20.100000000000001</v>
      </c>
      <c r="GB56" s="9">
        <v>0</v>
      </c>
      <c r="GC56" s="13">
        <v>0</v>
      </c>
      <c r="GD56" s="15">
        <v>0.41983110000000001</v>
      </c>
      <c r="GE56" s="15"/>
      <c r="GF56" s="15">
        <v>0</v>
      </c>
      <c r="GG56" s="15"/>
      <c r="GH56" s="9">
        <v>1</v>
      </c>
      <c r="GI56" s="9">
        <v>0</v>
      </c>
      <c r="GJ56" s="11">
        <v>0</v>
      </c>
      <c r="GK56" s="11">
        <v>0</v>
      </c>
      <c r="GL56" s="11">
        <v>0</v>
      </c>
      <c r="GM56" s="29">
        <v>20018546</v>
      </c>
      <c r="GN56" s="21">
        <v>44.850999999999999</v>
      </c>
      <c r="GO56" s="10">
        <v>2.2000000000000002</v>
      </c>
      <c r="GP56" s="28">
        <v>2.3940000000000001</v>
      </c>
      <c r="GQ56" s="28">
        <v>59.9</v>
      </c>
      <c r="GR56" s="28">
        <v>58.384</v>
      </c>
      <c r="GS56" s="28">
        <v>81.3</v>
      </c>
      <c r="GT56" s="28">
        <v>38.096401210000003</v>
      </c>
      <c r="GU56" s="21">
        <v>0</v>
      </c>
      <c r="GV56" s="29">
        <v>0</v>
      </c>
      <c r="GW56" s="21">
        <v>-4.6051700000000002</v>
      </c>
      <c r="GX56" s="29">
        <v>0</v>
      </c>
      <c r="GY56" s="29">
        <v>0</v>
      </c>
      <c r="GZ56" s="29">
        <v>0</v>
      </c>
      <c r="HA56" s="21">
        <v>39</v>
      </c>
      <c r="HB56" s="20">
        <v>36.450000000000003</v>
      </c>
      <c r="HC56" s="29">
        <v>0</v>
      </c>
      <c r="HD56" s="29">
        <v>0</v>
      </c>
      <c r="HE56" s="21">
        <v>0</v>
      </c>
      <c r="HF56" s="29">
        <v>0</v>
      </c>
      <c r="HG56" s="20">
        <v>0</v>
      </c>
      <c r="HH56" s="20">
        <v>0</v>
      </c>
      <c r="HI56" s="21">
        <v>0.89118120000000001</v>
      </c>
      <c r="HJ56" s="20">
        <v>53.55</v>
      </c>
      <c r="HK56" s="21">
        <v>0.95815499999999998</v>
      </c>
      <c r="HL56" s="21">
        <v>0.94</v>
      </c>
      <c r="HM56" s="29">
        <v>89</v>
      </c>
      <c r="HN56" s="20">
        <v>53</v>
      </c>
      <c r="HO56" s="29">
        <v>96</v>
      </c>
      <c r="HP56" s="20">
        <v>94</v>
      </c>
      <c r="HQ56" s="21">
        <v>488.41919999999999</v>
      </c>
      <c r="HR56" s="21">
        <v>174.68770000000001</v>
      </c>
      <c r="HS56" s="40">
        <v>0</v>
      </c>
      <c r="HT56" s="40">
        <v>0</v>
      </c>
      <c r="HU56" s="29">
        <v>1150</v>
      </c>
      <c r="HV56" s="21"/>
      <c r="HW56" s="29">
        <v>98730</v>
      </c>
      <c r="HX56" s="20">
        <v>91305.98</v>
      </c>
      <c r="HY56" s="29">
        <v>0</v>
      </c>
      <c r="HZ56" s="65" t="s">
        <v>784</v>
      </c>
      <c r="IA56" s="20" t="s">
        <v>715</v>
      </c>
      <c r="IB56" s="29">
        <v>1</v>
      </c>
      <c r="IC56" s="11">
        <v>0</v>
      </c>
      <c r="ID56" s="29">
        <v>0</v>
      </c>
      <c r="IE56" s="29">
        <v>0</v>
      </c>
    </row>
    <row r="57" spans="1:239">
      <c r="A57" s="65" t="s">
        <v>785</v>
      </c>
      <c r="B57" s="8" t="s">
        <v>786</v>
      </c>
      <c r="C57" s="9">
        <v>8</v>
      </c>
      <c r="D57" s="20">
        <v>8</v>
      </c>
      <c r="E57" s="9">
        <v>8</v>
      </c>
      <c r="F57" s="77">
        <v>11</v>
      </c>
      <c r="G57" s="9">
        <v>9</v>
      </c>
      <c r="H57" s="20">
        <v>9</v>
      </c>
      <c r="I57" s="20">
        <v>30</v>
      </c>
      <c r="J57" s="20">
        <f t="shared" si="19"/>
        <v>3</v>
      </c>
      <c r="K57" s="21">
        <v>0.875</v>
      </c>
      <c r="L57" s="21">
        <f>ABS((H57-G57)/H57)</f>
        <v>0</v>
      </c>
      <c r="M57" s="29">
        <v>1</v>
      </c>
      <c r="N57" s="9">
        <v>9</v>
      </c>
      <c r="O57" s="77">
        <v>13</v>
      </c>
      <c r="P57" s="55">
        <v>70.28</v>
      </c>
      <c r="Q57" s="55">
        <v>73.88</v>
      </c>
      <c r="R57" s="55">
        <v>66.86</v>
      </c>
      <c r="S57" s="20">
        <v>130</v>
      </c>
      <c r="T57" s="29">
        <v>9952.3897937000002</v>
      </c>
      <c r="U57" s="29">
        <v>9204.6749999999993</v>
      </c>
      <c r="V57" s="11">
        <v>10080.237810000001</v>
      </c>
      <c r="W57" s="11">
        <v>6733</v>
      </c>
      <c r="X57" s="29">
        <v>8704.4251090531616</v>
      </c>
      <c r="Y57" s="29">
        <f t="shared" si="20"/>
        <v>5</v>
      </c>
      <c r="Z57" s="29">
        <v>1</v>
      </c>
      <c r="AA57" s="14">
        <v>7.38</v>
      </c>
      <c r="AB57" s="28">
        <v>57.722873333333332</v>
      </c>
      <c r="AC57" s="38">
        <v>30</v>
      </c>
      <c r="AD57" s="38">
        <v>2</v>
      </c>
      <c r="AE57" s="38"/>
      <c r="AF57" s="13">
        <v>33.64</v>
      </c>
      <c r="AG57" s="28">
        <v>31.59</v>
      </c>
      <c r="AH57" s="13">
        <v>31.6</v>
      </c>
      <c r="AI57" s="13">
        <v>32.276666666666671</v>
      </c>
      <c r="AJ57" s="11">
        <v>1</v>
      </c>
      <c r="AK57" s="13">
        <v>32.276666666666671</v>
      </c>
      <c r="AL57" s="13">
        <f>AVERAGE(AF57:AH57)</f>
        <v>32.276666666666671</v>
      </c>
      <c r="AM57" s="13">
        <f>AVERAGE(AF57:AH57)</f>
        <v>32.276666666666671</v>
      </c>
      <c r="AN57" s="14">
        <v>33.64</v>
      </c>
      <c r="AO57" s="9">
        <v>1</v>
      </c>
      <c r="AP57" s="57">
        <v>2.8825E-2</v>
      </c>
      <c r="AQ57" s="20">
        <v>93</v>
      </c>
      <c r="AR57" s="46">
        <v>0.36932985616800001</v>
      </c>
      <c r="AS57" s="28"/>
      <c r="AT57" s="12">
        <v>9.0449999999999999</v>
      </c>
      <c r="AU57" s="12">
        <v>10.853</v>
      </c>
      <c r="AV57" s="12">
        <v>9.9440000000000008</v>
      </c>
      <c r="AW57" s="11">
        <v>1</v>
      </c>
      <c r="AX57" s="28">
        <v>94</v>
      </c>
      <c r="AY57" s="28"/>
      <c r="AZ57" s="28"/>
      <c r="BA57" s="11">
        <v>0</v>
      </c>
      <c r="BB57" s="13">
        <v>6.6</v>
      </c>
      <c r="BC57" s="13">
        <v>4.0999999999999996</v>
      </c>
      <c r="BD57" s="13">
        <v>1.6</v>
      </c>
      <c r="BE57" s="13">
        <v>5.75</v>
      </c>
      <c r="BF57" s="13"/>
      <c r="BG57" s="13"/>
      <c r="BH57" s="11">
        <v>478.5</v>
      </c>
      <c r="BI57" s="11">
        <v>478.5</v>
      </c>
      <c r="BJ57" s="14">
        <v>5.0999999999999996</v>
      </c>
      <c r="BK57" s="14">
        <v>2</v>
      </c>
      <c r="BL57" s="11">
        <v>1</v>
      </c>
      <c r="BM57" s="14">
        <v>3.1</v>
      </c>
      <c r="BN57" s="14">
        <v>3.2433333333333336</v>
      </c>
      <c r="BO57" s="17">
        <v>90.4</v>
      </c>
      <c r="BP57" s="11">
        <v>83</v>
      </c>
      <c r="BQ57" s="11">
        <v>65</v>
      </c>
      <c r="BR57" s="18">
        <v>1.2769230769230768</v>
      </c>
      <c r="BS57" s="13">
        <v>100</v>
      </c>
      <c r="BT57" s="13"/>
      <c r="BU57" s="11">
        <v>100</v>
      </c>
      <c r="BV57" s="11"/>
      <c r="BW57" s="11">
        <v>96</v>
      </c>
      <c r="BX57" s="13">
        <v>95</v>
      </c>
      <c r="BY57" s="13"/>
      <c r="BZ57" s="16">
        <f t="shared" si="31"/>
        <v>95.5</v>
      </c>
      <c r="CA57" s="11">
        <v>95</v>
      </c>
      <c r="CB57" s="29">
        <v>98</v>
      </c>
      <c r="CC57" s="13"/>
      <c r="CD57" s="29">
        <v>96.5</v>
      </c>
      <c r="CE57" s="29"/>
      <c r="CF57" s="29"/>
      <c r="CG57" s="29">
        <v>96.5</v>
      </c>
      <c r="CH57" s="29">
        <v>1</v>
      </c>
      <c r="CI57" s="17">
        <v>92</v>
      </c>
      <c r="CJ57" s="13">
        <v>96</v>
      </c>
      <c r="CK57" s="11">
        <f>AVERAGE(CA57:CJ57)</f>
        <v>82.142857142857139</v>
      </c>
      <c r="CL57" s="29">
        <v>72.150000000000006</v>
      </c>
      <c r="CM57" s="29">
        <v>90.333333333333329</v>
      </c>
      <c r="CN57" s="20">
        <v>92</v>
      </c>
      <c r="CO57" s="75">
        <v>74</v>
      </c>
      <c r="CP57" s="75">
        <v>93</v>
      </c>
      <c r="CQ57" s="130">
        <v>99</v>
      </c>
      <c r="CR57" s="75">
        <v>70</v>
      </c>
      <c r="CS57" s="130">
        <v>92</v>
      </c>
      <c r="CT57" s="19">
        <v>66.333333333333329</v>
      </c>
      <c r="CU57" s="19">
        <v>81</v>
      </c>
      <c r="CV57" s="19">
        <v>86</v>
      </c>
      <c r="CW57" s="19"/>
      <c r="CX57" s="19">
        <v>77.777777777777771</v>
      </c>
      <c r="CY57" s="11">
        <v>79</v>
      </c>
      <c r="CZ57" s="11"/>
      <c r="DA57" s="20">
        <v>78</v>
      </c>
      <c r="DB57" s="11">
        <v>78</v>
      </c>
      <c r="DC57" s="11">
        <f t="shared" ref="DC57:DC62" si="38">AVERAGE(CZ57:DB57)</f>
        <v>78</v>
      </c>
      <c r="DD57" s="11"/>
      <c r="DE57" s="20">
        <v>99</v>
      </c>
      <c r="DF57" s="11">
        <v>99</v>
      </c>
      <c r="DG57" s="11">
        <f>AVERAGE(DD57:DF57)</f>
        <v>99</v>
      </c>
      <c r="DH57" s="29">
        <v>72</v>
      </c>
      <c r="DI57" s="29">
        <v>310</v>
      </c>
      <c r="DJ57" s="19">
        <v>97.62</v>
      </c>
      <c r="DK57" s="19">
        <v>1.99</v>
      </c>
      <c r="DL57" s="21">
        <v>0</v>
      </c>
      <c r="DM57" s="29">
        <v>0</v>
      </c>
      <c r="DN57" s="21">
        <v>3.9285713604518366</v>
      </c>
      <c r="DO57" s="20">
        <v>7</v>
      </c>
      <c r="DP57" s="20">
        <v>1</v>
      </c>
      <c r="DQ57" s="20">
        <v>6</v>
      </c>
      <c r="DR57" s="20">
        <f t="shared" si="33"/>
        <v>16</v>
      </c>
      <c r="DS57" s="20">
        <v>132</v>
      </c>
      <c r="DT57" s="20">
        <v>235</v>
      </c>
      <c r="DU57" s="20">
        <v>427</v>
      </c>
      <c r="DV57" s="20">
        <v>53</v>
      </c>
      <c r="DW57" s="21">
        <v>2.4905660377358489</v>
      </c>
      <c r="DX57" s="21">
        <v>4.4339622641509431</v>
      </c>
      <c r="DY57" s="21">
        <f t="shared" si="34"/>
        <v>-1.9433962264150944</v>
      </c>
      <c r="DZ57" s="21">
        <v>8.0566037735849054</v>
      </c>
      <c r="EA57" s="20">
        <v>65</v>
      </c>
      <c r="EB57" s="20">
        <v>135</v>
      </c>
      <c r="EC57" s="20">
        <v>230</v>
      </c>
      <c r="ED57" s="20">
        <v>30</v>
      </c>
      <c r="EE57" s="21">
        <v>2.1666666666666665</v>
      </c>
      <c r="EF57" s="21">
        <v>4.5</v>
      </c>
      <c r="EG57" s="21">
        <f t="shared" si="35"/>
        <v>-2.3333333333333335</v>
      </c>
      <c r="EH57" s="21">
        <v>7.666666666666667</v>
      </c>
      <c r="EI57" s="20">
        <v>29</v>
      </c>
      <c r="EJ57" s="20">
        <v>114</v>
      </c>
      <c r="EK57" s="20">
        <v>115</v>
      </c>
      <c r="EL57" s="20">
        <v>20</v>
      </c>
      <c r="EM57" s="21">
        <v>1.45</v>
      </c>
      <c r="EN57" s="21">
        <v>5.7</v>
      </c>
      <c r="EO57" s="21">
        <f t="shared" si="36"/>
        <v>-4.25</v>
      </c>
      <c r="EP57" s="21">
        <v>5.75</v>
      </c>
      <c r="EQ57" s="20">
        <v>21</v>
      </c>
      <c r="ER57" s="20">
        <v>47</v>
      </c>
      <c r="ES57" s="20">
        <v>74</v>
      </c>
      <c r="ET57" s="20">
        <v>10</v>
      </c>
      <c r="EU57" s="21">
        <v>2.1</v>
      </c>
      <c r="EV57" s="21">
        <v>4.7</v>
      </c>
      <c r="EW57" s="21">
        <f t="shared" si="37"/>
        <v>-2.6</v>
      </c>
      <c r="EX57" s="21">
        <v>7.4</v>
      </c>
      <c r="EY57" s="20">
        <v>4</v>
      </c>
      <c r="EZ57" s="21">
        <v>1.3862943611198906</v>
      </c>
      <c r="FA57" s="21">
        <v>9.5555555555555554</v>
      </c>
      <c r="FB57" s="37">
        <v>5</v>
      </c>
      <c r="FC57" s="20">
        <v>0</v>
      </c>
      <c r="FD57" s="29">
        <v>1</v>
      </c>
      <c r="FE57" s="29">
        <v>2</v>
      </c>
      <c r="FF57" s="21">
        <v>0.35662949999999999</v>
      </c>
      <c r="FG57" s="10">
        <v>1.00232548169663</v>
      </c>
      <c r="FH57" s="10">
        <v>0.164349009052496</v>
      </c>
      <c r="FI57" s="10">
        <v>0.40868248932004397</v>
      </c>
      <c r="FJ57" s="10">
        <v>0.21903128552230799</v>
      </c>
      <c r="FK57" s="10">
        <v>0.94255099680658305</v>
      </c>
      <c r="FL57" s="10">
        <v>0.159186610379527</v>
      </c>
      <c r="FM57" s="21"/>
      <c r="FN57" s="20">
        <v>90</v>
      </c>
      <c r="FO57" s="28">
        <v>9</v>
      </c>
      <c r="FP57" s="21">
        <v>-0.83077578509726879</v>
      </c>
      <c r="FQ57" s="20">
        <v>100</v>
      </c>
      <c r="FR57" s="20">
        <v>109</v>
      </c>
      <c r="FS57" s="20">
        <v>0.7</v>
      </c>
      <c r="FT57" s="20">
        <v>39</v>
      </c>
      <c r="FU57" s="20">
        <v>51</v>
      </c>
      <c r="FV57" s="20">
        <v>27.7</v>
      </c>
      <c r="FW57" s="20">
        <v>0.30199999999999999</v>
      </c>
      <c r="FX57" s="124">
        <v>2</v>
      </c>
      <c r="FY57" s="28">
        <v>3.7</v>
      </c>
      <c r="FZ57" s="123">
        <v>5.9</v>
      </c>
      <c r="GA57" s="129">
        <v>2</v>
      </c>
      <c r="GB57" s="9">
        <v>0</v>
      </c>
      <c r="GC57" s="13">
        <v>0</v>
      </c>
      <c r="GD57" s="15">
        <v>0</v>
      </c>
      <c r="GE57" s="15">
        <v>0</v>
      </c>
      <c r="GF57" s="15">
        <v>0</v>
      </c>
      <c r="GG57" s="15">
        <v>0</v>
      </c>
      <c r="GH57" s="9">
        <v>1</v>
      </c>
      <c r="GI57" s="9">
        <v>0</v>
      </c>
      <c r="GJ57" s="11">
        <v>0</v>
      </c>
      <c r="GK57" s="11">
        <v>0</v>
      </c>
      <c r="GL57" s="11">
        <v>0</v>
      </c>
      <c r="GM57" s="29">
        <v>42869000</v>
      </c>
      <c r="GN57" s="21">
        <v>23.867000000000001</v>
      </c>
      <c r="GO57" s="10">
        <v>1.77</v>
      </c>
      <c r="GP57" s="28">
        <v>1.77</v>
      </c>
      <c r="GQ57" s="28">
        <v>73.8</v>
      </c>
      <c r="GR57" s="28">
        <v>73.846999999999994</v>
      </c>
      <c r="GS57" s="28">
        <v>61.2</v>
      </c>
      <c r="GT57" s="28">
        <v>18.109300609999998</v>
      </c>
      <c r="GU57" s="21">
        <v>0</v>
      </c>
      <c r="GV57" s="29">
        <v>0</v>
      </c>
      <c r="GW57" s="21">
        <v>-4.6051700000000002</v>
      </c>
      <c r="GX57" s="29">
        <v>2</v>
      </c>
      <c r="GY57" s="29">
        <v>0</v>
      </c>
      <c r="GZ57" s="29">
        <v>0</v>
      </c>
      <c r="HA57" s="21">
        <v>37.299999999999997</v>
      </c>
      <c r="HB57" s="20">
        <v>40.130000000000003</v>
      </c>
      <c r="HC57" s="29">
        <v>0</v>
      </c>
      <c r="HD57" s="29">
        <v>0</v>
      </c>
      <c r="HE57" s="21">
        <v>0</v>
      </c>
      <c r="HF57" s="29">
        <v>0</v>
      </c>
      <c r="HG57" s="20">
        <v>0</v>
      </c>
      <c r="HH57" s="20">
        <v>0</v>
      </c>
      <c r="HI57" s="21">
        <v>0.74198280000000005</v>
      </c>
      <c r="HJ57" s="20">
        <v>70.2</v>
      </c>
      <c r="HK57" s="21">
        <v>0.84693079999999998</v>
      </c>
      <c r="HL57" s="21">
        <v>0.83</v>
      </c>
      <c r="HM57" s="29">
        <v>73</v>
      </c>
      <c r="HN57" s="20">
        <v>69.739999999999995</v>
      </c>
      <c r="HO57" s="29">
        <v>85</v>
      </c>
      <c r="HP57" s="20">
        <v>84</v>
      </c>
      <c r="HQ57" s="21">
        <v>226.25040000000001</v>
      </c>
      <c r="HR57" s="21">
        <v>117.5911</v>
      </c>
      <c r="HS57" s="40">
        <v>0</v>
      </c>
      <c r="HT57" s="40">
        <v>0</v>
      </c>
      <c r="HU57" s="29">
        <v>1320</v>
      </c>
      <c r="HV57" s="21"/>
      <c r="HW57" s="29">
        <v>120410</v>
      </c>
      <c r="HX57" s="20">
        <v>126959.7</v>
      </c>
      <c r="HY57" s="29">
        <v>0</v>
      </c>
      <c r="HZ57" s="65" t="s">
        <v>715</v>
      </c>
      <c r="IA57" s="20" t="s">
        <v>772</v>
      </c>
      <c r="IB57" s="29">
        <v>6</v>
      </c>
      <c r="IC57" s="11">
        <v>0</v>
      </c>
      <c r="ID57" s="29">
        <v>0</v>
      </c>
      <c r="IE57" s="29">
        <v>1</v>
      </c>
    </row>
    <row r="58" spans="1:239">
      <c r="A58" s="65" t="s">
        <v>787</v>
      </c>
      <c r="B58" s="8" t="s">
        <v>788</v>
      </c>
      <c r="C58" s="9">
        <v>15</v>
      </c>
      <c r="D58" s="20">
        <v>13.6</v>
      </c>
      <c r="E58" s="9">
        <v>15</v>
      </c>
      <c r="F58" s="77">
        <v>18</v>
      </c>
      <c r="G58" s="9">
        <v>17</v>
      </c>
      <c r="H58" s="20">
        <v>16</v>
      </c>
      <c r="I58" s="20">
        <v>19</v>
      </c>
      <c r="J58" s="20">
        <f t="shared" si="19"/>
        <v>3</v>
      </c>
      <c r="K58" s="21">
        <v>0.13461538461538461</v>
      </c>
      <c r="L58" s="21">
        <f>ABS((H58-G58)/H58)</f>
        <v>6.25E-2</v>
      </c>
      <c r="M58" s="29">
        <v>1</v>
      </c>
      <c r="N58" s="9">
        <v>17</v>
      </c>
      <c r="O58" s="77">
        <v>21</v>
      </c>
      <c r="P58" s="55">
        <v>75.3</v>
      </c>
      <c r="Q58" s="55">
        <v>77.709999999999994</v>
      </c>
      <c r="R58" s="55">
        <v>73.010000000000005</v>
      </c>
      <c r="S58" s="20">
        <v>29</v>
      </c>
      <c r="T58" s="29"/>
      <c r="U58" s="29"/>
      <c r="V58" s="11"/>
      <c r="W58" s="11">
        <v>15178</v>
      </c>
      <c r="X58" s="29">
        <v>6120.8835995706841</v>
      </c>
      <c r="Y58" s="29">
        <f t="shared" si="20"/>
        <v>2</v>
      </c>
      <c r="Z58" s="29">
        <v>0</v>
      </c>
      <c r="AA58" s="14"/>
      <c r="AB58" s="28">
        <v>113.13178000000001</v>
      </c>
      <c r="AC58" s="38"/>
      <c r="AD58" s="38"/>
      <c r="AE58" s="38"/>
      <c r="AF58" s="13"/>
      <c r="AG58" s="13"/>
      <c r="AH58" s="13"/>
      <c r="AI58" s="13"/>
      <c r="AJ58" s="11">
        <v>0</v>
      </c>
      <c r="AK58" s="13">
        <v>38.1</v>
      </c>
      <c r="AL58" s="13"/>
      <c r="AM58" s="13">
        <v>38.176250000000003</v>
      </c>
      <c r="AN58" s="14">
        <v>39.687620000000003</v>
      </c>
      <c r="AO58" s="9"/>
      <c r="AP58" s="57">
        <v>0.23031699999999999</v>
      </c>
      <c r="AQ58" s="20">
        <v>45</v>
      </c>
      <c r="AR58" s="46">
        <v>5.8986244799999997E-3</v>
      </c>
      <c r="AS58" s="28"/>
      <c r="AT58" s="12">
        <v>5.8730000000000002</v>
      </c>
      <c r="AU58" s="12">
        <v>6.06</v>
      </c>
      <c r="AV58" s="12">
        <v>5.9930000000000003</v>
      </c>
      <c r="AW58" s="11">
        <v>1</v>
      </c>
      <c r="AX58" s="28">
        <v>72.580250000000007</v>
      </c>
      <c r="AY58" s="28">
        <v>79.338099999999997</v>
      </c>
      <c r="AZ58" s="28">
        <v>76.655860000000004</v>
      </c>
      <c r="BA58" s="11">
        <v>1</v>
      </c>
      <c r="BB58" s="13">
        <v>26.6</v>
      </c>
      <c r="BC58" s="13">
        <v>22.5</v>
      </c>
      <c r="BD58" s="13">
        <v>19.8</v>
      </c>
      <c r="BE58" s="13"/>
      <c r="BF58" s="13">
        <v>21</v>
      </c>
      <c r="BG58" s="13"/>
      <c r="BH58" s="11"/>
      <c r="BI58" s="11">
        <v>871.5</v>
      </c>
      <c r="BJ58" s="14"/>
      <c r="BK58" s="14">
        <v>2.95</v>
      </c>
      <c r="BL58" s="11">
        <v>1</v>
      </c>
      <c r="BM58" s="14"/>
      <c r="BN58" s="14">
        <v>2.99</v>
      </c>
      <c r="BO58" s="17">
        <v>18</v>
      </c>
      <c r="BP58" s="11"/>
      <c r="BQ58" s="11"/>
      <c r="BR58" s="18"/>
      <c r="BS58" s="13">
        <v>100</v>
      </c>
      <c r="BT58" s="13">
        <v>100</v>
      </c>
      <c r="BU58" s="11">
        <v>100</v>
      </c>
      <c r="BV58" s="11"/>
      <c r="BW58" s="11">
        <v>99</v>
      </c>
      <c r="BX58" s="13"/>
      <c r="BY58" s="13"/>
      <c r="BZ58" s="16">
        <f t="shared" si="31"/>
        <v>99</v>
      </c>
      <c r="CA58" s="11">
        <v>99</v>
      </c>
      <c r="CB58" s="29">
        <v>96</v>
      </c>
      <c r="CC58" s="13"/>
      <c r="CD58" s="29">
        <v>97.5</v>
      </c>
      <c r="CE58" s="29"/>
      <c r="CF58" s="29"/>
      <c r="CG58" s="29">
        <v>97.5</v>
      </c>
      <c r="CH58" s="29">
        <v>1</v>
      </c>
      <c r="CI58" s="17"/>
      <c r="CJ58" s="13"/>
      <c r="CK58" s="11">
        <f>AVERAGE(CA58:CJ58)</f>
        <v>78.2</v>
      </c>
      <c r="CL58" s="131">
        <v>82</v>
      </c>
      <c r="CM58" s="29">
        <v>72</v>
      </c>
      <c r="CN58" s="20">
        <v>97</v>
      </c>
      <c r="CO58" s="75">
        <v>71</v>
      </c>
      <c r="CP58" s="75">
        <v>66</v>
      </c>
      <c r="CQ58" s="130">
        <v>92</v>
      </c>
      <c r="CR58" s="75">
        <v>80</v>
      </c>
      <c r="CS58" s="130">
        <v>92</v>
      </c>
      <c r="CT58" s="19"/>
      <c r="CU58" s="19">
        <v>94</v>
      </c>
      <c r="CV58" s="19">
        <v>97.5</v>
      </c>
      <c r="CW58" s="19">
        <v>36.5</v>
      </c>
      <c r="CX58" s="19">
        <v>95.75</v>
      </c>
      <c r="CY58" s="11">
        <v>95</v>
      </c>
      <c r="CZ58" s="11">
        <v>100</v>
      </c>
      <c r="DA58" s="20">
        <v>100</v>
      </c>
      <c r="DB58" s="11">
        <v>100</v>
      </c>
      <c r="DC58" s="11">
        <f t="shared" si="38"/>
        <v>100</v>
      </c>
      <c r="DD58" s="11">
        <v>100</v>
      </c>
      <c r="DE58" s="20">
        <v>98</v>
      </c>
      <c r="DF58" s="11">
        <v>98</v>
      </c>
      <c r="DG58" s="11">
        <f>AVERAGE(DD58:DF58)</f>
        <v>98.666666666666671</v>
      </c>
      <c r="DH58" s="29">
        <v>73</v>
      </c>
      <c r="DI58" s="29">
        <v>247</v>
      </c>
      <c r="DJ58" s="19">
        <v>0</v>
      </c>
      <c r="DK58" s="19">
        <v>0</v>
      </c>
      <c r="DL58" s="21"/>
      <c r="DM58" s="29">
        <v>0</v>
      </c>
      <c r="DN58" s="21">
        <v>37.228571483067128</v>
      </c>
      <c r="DO58" s="20">
        <v>0</v>
      </c>
      <c r="DP58" s="20">
        <v>9</v>
      </c>
      <c r="DQ58" s="20">
        <v>-9</v>
      </c>
      <c r="DR58" s="20">
        <v>1</v>
      </c>
      <c r="DS58" s="20">
        <v>0</v>
      </c>
      <c r="DT58" s="20">
        <v>240</v>
      </c>
      <c r="DU58" s="20">
        <v>30</v>
      </c>
      <c r="DV58" s="20">
        <v>27</v>
      </c>
      <c r="DW58" s="21">
        <v>0</v>
      </c>
      <c r="DX58" s="21">
        <v>8.8888888888888893</v>
      </c>
      <c r="DY58" s="21">
        <f t="shared" si="34"/>
        <v>-8.8888888888888893</v>
      </c>
      <c r="DZ58" s="21">
        <v>1.1111111111111112</v>
      </c>
      <c r="EA58" s="20">
        <v>0</v>
      </c>
      <c r="EB58" s="20">
        <v>240</v>
      </c>
      <c r="EC58" s="20">
        <v>30</v>
      </c>
      <c r="ED58" s="20">
        <v>27</v>
      </c>
      <c r="EE58" s="21">
        <v>0</v>
      </c>
      <c r="EF58" s="21">
        <v>8.8888888888888893</v>
      </c>
      <c r="EG58" s="21">
        <f t="shared" si="35"/>
        <v>-8.8888888888888893</v>
      </c>
      <c r="EH58" s="21">
        <v>1.1111111111111112</v>
      </c>
      <c r="EI58" s="20">
        <v>0</v>
      </c>
      <c r="EJ58" s="20">
        <v>179</v>
      </c>
      <c r="EK58" s="20">
        <v>21</v>
      </c>
      <c r="EL58" s="20">
        <v>20</v>
      </c>
      <c r="EM58" s="21">
        <v>0</v>
      </c>
      <c r="EN58" s="21">
        <v>8.9499999999999993</v>
      </c>
      <c r="EO58" s="21">
        <f t="shared" si="36"/>
        <v>-8.9499999999999993</v>
      </c>
      <c r="EP58" s="21">
        <v>1.05</v>
      </c>
      <c r="EQ58" s="20">
        <v>0</v>
      </c>
      <c r="ER58" s="20">
        <v>90</v>
      </c>
      <c r="ES58" s="20">
        <v>10</v>
      </c>
      <c r="ET58" s="20">
        <v>10</v>
      </c>
      <c r="EU58" s="21">
        <v>0</v>
      </c>
      <c r="EV58" s="21">
        <v>9</v>
      </c>
      <c r="EW58" s="21">
        <f t="shared" si="37"/>
        <v>-9</v>
      </c>
      <c r="EX58" s="21">
        <v>1</v>
      </c>
      <c r="EY58" s="20">
        <v>0</v>
      </c>
      <c r="EZ58" s="21">
        <v>-0.69314718055994529</v>
      </c>
      <c r="FA58" s="21">
        <v>9</v>
      </c>
      <c r="FB58" s="37">
        <v>10</v>
      </c>
      <c r="FC58" s="20">
        <v>0</v>
      </c>
      <c r="FD58" s="29">
        <v>0</v>
      </c>
      <c r="FE58" s="29">
        <v>2</v>
      </c>
      <c r="FF58" s="21">
        <v>0.35662949999999999</v>
      </c>
      <c r="FG58" s="10">
        <v>2.5700635497022801E-4</v>
      </c>
      <c r="FH58" s="10">
        <v>0.68363119878378098</v>
      </c>
      <c r="FI58" s="10">
        <v>-6.34341813220545E-2</v>
      </c>
      <c r="FJ58" s="10">
        <v>-9.0885527120957099E-2</v>
      </c>
      <c r="FK58" s="10">
        <v>0.90737285902055598</v>
      </c>
      <c r="FL58" s="10">
        <v>0.61900344917820405</v>
      </c>
      <c r="FM58" s="21"/>
      <c r="FN58" s="20">
        <v>38</v>
      </c>
      <c r="FQ58" s="20">
        <v>76</v>
      </c>
      <c r="FR58" s="20">
        <v>106</v>
      </c>
      <c r="FS58" s="20">
        <v>1.8</v>
      </c>
      <c r="FT58" s="20">
        <v>23</v>
      </c>
      <c r="FU58" s="20">
        <v>16</v>
      </c>
      <c r="FV58" s="20">
        <v>24.5</v>
      </c>
      <c r="FW58" s="20">
        <v>0.33300000000000002</v>
      </c>
      <c r="FX58" s="124"/>
      <c r="FY58" s="28">
        <v>0</v>
      </c>
      <c r="FZ58" s="123">
        <v>0</v>
      </c>
      <c r="GA58" s="129">
        <v>0</v>
      </c>
      <c r="GB58" s="9">
        <v>1</v>
      </c>
      <c r="GC58" s="13">
        <v>95.1</v>
      </c>
      <c r="GD58" s="15">
        <v>0.41983110000000001</v>
      </c>
      <c r="GE58" s="15"/>
      <c r="GF58" s="15">
        <v>0</v>
      </c>
      <c r="GG58" s="15">
        <v>0.73</v>
      </c>
      <c r="GH58" s="9">
        <v>0</v>
      </c>
      <c r="GI58" s="9">
        <v>0</v>
      </c>
      <c r="GJ58" s="11">
        <v>0</v>
      </c>
      <c r="GK58" s="11">
        <v>0</v>
      </c>
      <c r="GL58" s="9">
        <v>1</v>
      </c>
      <c r="GM58" s="29">
        <v>2142011</v>
      </c>
      <c r="GN58" s="21">
        <v>1.6639999999999999</v>
      </c>
      <c r="GO58" s="10">
        <v>3.44</v>
      </c>
      <c r="GP58" s="28">
        <v>3.4359999999999999</v>
      </c>
      <c r="GQ58" s="28">
        <v>95.8</v>
      </c>
      <c r="GR58" s="28">
        <v>94.917000000000002</v>
      </c>
      <c r="GS58" s="28">
        <v>97</v>
      </c>
      <c r="GT58" s="28">
        <v>1.1747000219999999</v>
      </c>
      <c r="GU58" s="21">
        <v>0</v>
      </c>
      <c r="GV58" s="29">
        <v>1</v>
      </c>
      <c r="GW58" s="21">
        <v>10.594720000000001</v>
      </c>
      <c r="GX58" s="29">
        <v>52</v>
      </c>
      <c r="GY58" s="29">
        <v>1</v>
      </c>
      <c r="GZ58" s="29">
        <v>1</v>
      </c>
      <c r="HA58" s="21">
        <v>29.2</v>
      </c>
      <c r="HB58" s="20">
        <v>29.16</v>
      </c>
      <c r="HC58" s="29">
        <v>0</v>
      </c>
      <c r="HD58" s="29">
        <v>0</v>
      </c>
      <c r="HE58" s="21">
        <v>0</v>
      </c>
      <c r="HF58" s="29">
        <v>0</v>
      </c>
      <c r="HG58" s="20">
        <v>0</v>
      </c>
      <c r="HH58" s="20">
        <v>100</v>
      </c>
      <c r="HI58" s="21">
        <v>0.96433120000000006</v>
      </c>
      <c r="HJ58" s="20">
        <v>34.06</v>
      </c>
      <c r="HK58" s="21">
        <v>0.96373640000000005</v>
      </c>
      <c r="HL58" s="21">
        <v>0.99</v>
      </c>
      <c r="HM58" s="29">
        <v>95</v>
      </c>
      <c r="HN58" s="20">
        <v>34.04</v>
      </c>
      <c r="HO58" s="29">
        <v>96</v>
      </c>
      <c r="HP58" s="20">
        <v>100</v>
      </c>
      <c r="HQ58" s="21">
        <v>93.320629999999994</v>
      </c>
      <c r="HR58" s="21">
        <v>94.935509999999994</v>
      </c>
      <c r="HS58" s="40">
        <v>0</v>
      </c>
      <c r="HT58" s="40">
        <v>0</v>
      </c>
      <c r="HU58" s="29">
        <v>4300</v>
      </c>
      <c r="HV58" s="21">
        <v>1.1542289999999999</v>
      </c>
      <c r="HW58" s="29">
        <v>17820</v>
      </c>
      <c r="HX58" s="20">
        <v>16132.77</v>
      </c>
      <c r="HY58" s="29">
        <v>0</v>
      </c>
      <c r="HZ58" s="65" t="s">
        <v>705</v>
      </c>
      <c r="IA58" s="20" t="s">
        <v>789</v>
      </c>
      <c r="IB58" s="29">
        <v>4</v>
      </c>
      <c r="IC58" s="11">
        <v>0</v>
      </c>
      <c r="ID58" s="29">
        <v>0</v>
      </c>
      <c r="IE58" s="29">
        <v>1</v>
      </c>
    </row>
    <row r="59" spans="1:239">
      <c r="A59" s="65" t="s">
        <v>937</v>
      </c>
      <c r="B59" s="8" t="s">
        <v>790</v>
      </c>
      <c r="C59" s="9">
        <v>104</v>
      </c>
      <c r="D59" s="20">
        <v>120</v>
      </c>
      <c r="E59" s="9">
        <v>104</v>
      </c>
      <c r="F59" s="77">
        <v>115</v>
      </c>
      <c r="G59" s="9">
        <v>151</v>
      </c>
      <c r="H59" s="20">
        <v>163</v>
      </c>
      <c r="I59" s="20">
        <v>152</v>
      </c>
      <c r="J59" s="20">
        <f t="shared" si="19"/>
        <v>3</v>
      </c>
      <c r="K59" s="21">
        <v>7.2961373390557943E-2</v>
      </c>
      <c r="L59" s="21">
        <f>ABS((H59-G59)/H59)</f>
        <v>7.3619631901840496E-2</v>
      </c>
      <c r="M59" s="29">
        <v>1</v>
      </c>
      <c r="N59" s="9">
        <v>151</v>
      </c>
      <c r="O59" s="77">
        <v>168</v>
      </c>
      <c r="P59" s="55">
        <v>49.97</v>
      </c>
      <c r="Q59" s="55">
        <v>51.2</v>
      </c>
      <c r="R59" s="55">
        <v>48.8</v>
      </c>
      <c r="S59" s="20">
        <v>650</v>
      </c>
      <c r="T59" s="29"/>
      <c r="U59" s="29">
        <v>1042.6389999999999</v>
      </c>
      <c r="V59" s="11"/>
      <c r="W59" s="11">
        <v>1100</v>
      </c>
      <c r="X59" s="29">
        <v>929.11639890444064</v>
      </c>
      <c r="Y59" s="29">
        <f t="shared" si="20"/>
        <v>3</v>
      </c>
      <c r="Z59" s="29">
        <v>0</v>
      </c>
      <c r="AA59" s="14"/>
      <c r="AB59" s="28">
        <v>39.385453333333338</v>
      </c>
      <c r="AC59" s="38">
        <v>83</v>
      </c>
      <c r="AD59" s="38"/>
      <c r="AE59" s="38"/>
      <c r="AF59" s="13">
        <v>30.4</v>
      </c>
      <c r="AG59" s="28">
        <v>37</v>
      </c>
      <c r="AH59" s="13">
        <v>37</v>
      </c>
      <c r="AI59" s="13">
        <v>34.799999999999997</v>
      </c>
      <c r="AJ59" s="11">
        <v>1</v>
      </c>
      <c r="AK59" s="13">
        <v>34.799999999999997</v>
      </c>
      <c r="AL59" s="13">
        <f>AVERAGE(AF59:AH59)</f>
        <v>34.800000000000004</v>
      </c>
      <c r="AM59" s="13">
        <f>AVERAGE(AF59:AH59)</f>
        <v>34.800000000000004</v>
      </c>
      <c r="AN59" s="14">
        <v>30.4</v>
      </c>
      <c r="AO59" s="9">
        <v>1</v>
      </c>
      <c r="AP59" s="57"/>
      <c r="AQ59" s="20">
        <v>50</v>
      </c>
      <c r="AR59" s="46">
        <v>0.40152360917500007</v>
      </c>
      <c r="AS59" s="28">
        <v>40</v>
      </c>
      <c r="AT59" s="12"/>
      <c r="AU59" s="12"/>
      <c r="AV59" s="12"/>
      <c r="AW59" s="11">
        <v>0</v>
      </c>
      <c r="AX59" s="28">
        <v>42.760860000000001</v>
      </c>
      <c r="AY59" s="28">
        <v>70.260000000000005</v>
      </c>
      <c r="AZ59" s="28">
        <v>56.516309999999997</v>
      </c>
      <c r="BA59" s="11">
        <v>1</v>
      </c>
      <c r="BB59" s="13">
        <v>80.23</v>
      </c>
      <c r="BC59" s="13">
        <v>63.79</v>
      </c>
      <c r="BD59" s="13">
        <v>47.36</v>
      </c>
      <c r="BE59" s="13">
        <v>2</v>
      </c>
      <c r="BF59" s="13"/>
      <c r="BG59" s="13"/>
      <c r="BH59" s="23"/>
      <c r="BI59" s="11">
        <v>20.5</v>
      </c>
      <c r="BJ59" s="14"/>
      <c r="BK59" s="14">
        <v>0</v>
      </c>
      <c r="BL59" s="11">
        <v>1</v>
      </c>
      <c r="BM59" s="14"/>
      <c r="BN59" s="14">
        <v>2.57</v>
      </c>
      <c r="BO59" s="17">
        <v>23</v>
      </c>
      <c r="BP59" s="11">
        <v>22</v>
      </c>
      <c r="BQ59" s="11"/>
      <c r="BR59" s="18"/>
      <c r="BS59" s="13"/>
      <c r="BT59" s="13"/>
      <c r="BU59" s="11">
        <v>67</v>
      </c>
      <c r="BV59" s="11"/>
      <c r="BW59" s="11"/>
      <c r="BX59" s="13"/>
      <c r="BY59" s="13"/>
      <c r="BZ59" s="16"/>
      <c r="CA59" s="11"/>
      <c r="CD59" s="29"/>
      <c r="CE59" s="29"/>
      <c r="CF59" s="29">
        <v>19.399999999999999</v>
      </c>
      <c r="CG59" s="29">
        <v>19</v>
      </c>
      <c r="CH59" s="29">
        <v>0</v>
      </c>
      <c r="CI59" s="17"/>
      <c r="CJ59" s="13">
        <v>8</v>
      </c>
      <c r="CK59" s="11"/>
      <c r="CL59" s="131">
        <v>70</v>
      </c>
      <c r="CM59" s="29">
        <v>71.400000000000006</v>
      </c>
      <c r="CN59" s="20">
        <v>90</v>
      </c>
      <c r="CO59" s="75">
        <v>18</v>
      </c>
      <c r="CP59" s="75">
        <v>32</v>
      </c>
      <c r="CQ59" s="130">
        <v>92</v>
      </c>
      <c r="CR59" s="75">
        <v>85</v>
      </c>
      <c r="CS59" s="130">
        <v>99</v>
      </c>
      <c r="CT59" s="19">
        <v>30</v>
      </c>
      <c r="CU59" s="19">
        <v>22.8</v>
      </c>
      <c r="CV59" s="19">
        <v>33.6</v>
      </c>
      <c r="CW59" s="19">
        <v>9.8000000000000007</v>
      </c>
      <c r="CX59" s="19">
        <v>28.8</v>
      </c>
      <c r="CY59" s="11">
        <v>21</v>
      </c>
      <c r="CZ59" s="11"/>
      <c r="DA59" s="20">
        <v>28</v>
      </c>
      <c r="DB59" s="11">
        <v>28</v>
      </c>
      <c r="DC59" s="11">
        <f t="shared" si="38"/>
        <v>28</v>
      </c>
      <c r="DD59" s="11">
        <v>11</v>
      </c>
      <c r="DE59" s="20">
        <v>11</v>
      </c>
      <c r="DF59" s="11">
        <v>11</v>
      </c>
      <c r="DG59" s="11">
        <f>AVERAGE(DD59:DF59)</f>
        <v>11</v>
      </c>
      <c r="DH59" s="29">
        <v>24</v>
      </c>
      <c r="DI59" s="29">
        <v>2</v>
      </c>
      <c r="DJ59" s="19">
        <v>9.17</v>
      </c>
      <c r="DK59" s="19">
        <v>0</v>
      </c>
      <c r="DL59" s="21">
        <v>0</v>
      </c>
      <c r="DM59" s="29">
        <v>1</v>
      </c>
      <c r="DN59" s="21">
        <v>9.4000000953674299</v>
      </c>
      <c r="DO59" s="20">
        <v>0</v>
      </c>
      <c r="DP59" s="20">
        <v>7</v>
      </c>
      <c r="DQ59" s="20">
        <v>-7</v>
      </c>
      <c r="DR59" s="20">
        <f>DQ59+10</f>
        <v>3</v>
      </c>
      <c r="DS59" s="20">
        <v>17</v>
      </c>
      <c r="DT59" s="20">
        <v>114</v>
      </c>
      <c r="DU59" s="20">
        <v>93</v>
      </c>
      <c r="DV59" s="20">
        <v>19</v>
      </c>
      <c r="DW59" s="21">
        <v>0.89473684210526316</v>
      </c>
      <c r="DX59" s="21">
        <v>6</v>
      </c>
      <c r="DY59" s="21">
        <f t="shared" si="34"/>
        <v>-5.1052631578947372</v>
      </c>
      <c r="DZ59" s="21">
        <v>4.8947368421052628</v>
      </c>
      <c r="EA59" s="20">
        <v>1</v>
      </c>
      <c r="EB59" s="20">
        <v>114</v>
      </c>
      <c r="EC59" s="20">
        <v>57</v>
      </c>
      <c r="ED59" s="20">
        <v>17</v>
      </c>
      <c r="EE59" s="21">
        <v>5.8823529411764705E-2</v>
      </c>
      <c r="EF59" s="21">
        <v>6.7058823529411766</v>
      </c>
      <c r="EG59" s="21">
        <f t="shared" si="35"/>
        <v>-6.6470588235294121</v>
      </c>
      <c r="EH59" s="21">
        <v>3.3529411764705883</v>
      </c>
      <c r="EI59" s="20">
        <v>0</v>
      </c>
      <c r="EJ59" s="20">
        <v>112</v>
      </c>
      <c r="EK59" s="20">
        <v>48</v>
      </c>
      <c r="EL59" s="20">
        <v>16</v>
      </c>
      <c r="EM59" s="21">
        <v>0</v>
      </c>
      <c r="EN59" s="21">
        <v>7</v>
      </c>
      <c r="EO59" s="21">
        <f t="shared" si="36"/>
        <v>-7</v>
      </c>
      <c r="EP59" s="21">
        <v>3</v>
      </c>
      <c r="EQ59" s="20">
        <v>0</v>
      </c>
      <c r="ER59" s="20">
        <v>77</v>
      </c>
      <c r="ES59" s="20">
        <v>33</v>
      </c>
      <c r="ET59" s="20">
        <v>11</v>
      </c>
      <c r="EU59" s="21">
        <v>0</v>
      </c>
      <c r="EV59" s="21">
        <v>7</v>
      </c>
      <c r="EW59" s="21">
        <f t="shared" si="37"/>
        <v>-7</v>
      </c>
      <c r="EX59" s="21">
        <v>3</v>
      </c>
      <c r="EY59" s="20">
        <v>0</v>
      </c>
      <c r="EZ59" s="21">
        <v>-0.69314718055994529</v>
      </c>
      <c r="FA59" s="21">
        <v>13.055555555555555</v>
      </c>
      <c r="FB59" s="37">
        <v>13</v>
      </c>
      <c r="FC59" s="20">
        <v>1</v>
      </c>
      <c r="FD59" s="29">
        <v>1</v>
      </c>
      <c r="FE59" s="29">
        <v>2</v>
      </c>
      <c r="FF59" s="21">
        <v>0.15196100000000001</v>
      </c>
      <c r="FG59" s="10">
        <v>-1.0502970618267999</v>
      </c>
      <c r="FH59" s="10"/>
      <c r="FI59" s="10"/>
      <c r="FJ59" s="10">
        <v>-1.8178793119111101</v>
      </c>
      <c r="FK59" s="10">
        <v>-1.2036375560024</v>
      </c>
      <c r="FL59" s="10"/>
      <c r="FM59" s="21"/>
      <c r="FN59" s="20" t="s">
        <v>758</v>
      </c>
      <c r="FQ59" s="20">
        <v>99</v>
      </c>
      <c r="FR59" s="20">
        <v>106</v>
      </c>
      <c r="FS59" s="20">
        <v>13.2</v>
      </c>
      <c r="FT59" s="20">
        <v>47</v>
      </c>
      <c r="FU59" s="20">
        <v>81</v>
      </c>
      <c r="FV59" s="20">
        <v>39.9</v>
      </c>
      <c r="FX59" s="124">
        <v>6</v>
      </c>
      <c r="FY59" s="28">
        <v>21.2</v>
      </c>
      <c r="FZ59" s="123">
        <v>22.9</v>
      </c>
      <c r="GA59" s="129">
        <v>6</v>
      </c>
      <c r="GB59" s="9">
        <v>0</v>
      </c>
      <c r="GC59" s="13">
        <v>1</v>
      </c>
      <c r="GD59" s="15">
        <v>0.41983110000000001</v>
      </c>
      <c r="GE59" s="15"/>
      <c r="GF59" s="15">
        <v>0.25</v>
      </c>
      <c r="GG59" s="15">
        <v>0.61</v>
      </c>
      <c r="GH59" s="9">
        <v>1</v>
      </c>
      <c r="GI59" s="9">
        <v>0</v>
      </c>
      <c r="GJ59" s="11">
        <v>0</v>
      </c>
      <c r="GK59" s="11">
        <v>0</v>
      </c>
      <c r="GL59" s="11">
        <v>0</v>
      </c>
      <c r="GM59" s="29">
        <v>4210452</v>
      </c>
      <c r="GN59" s="21">
        <v>4.8819999999999997</v>
      </c>
      <c r="GO59" s="10">
        <v>6.34</v>
      </c>
      <c r="GP59" s="28">
        <v>6</v>
      </c>
      <c r="GQ59" s="28">
        <v>18.100000000000001</v>
      </c>
      <c r="GR59" s="28">
        <v>15.436</v>
      </c>
      <c r="GS59" s="28">
        <v>20.7</v>
      </c>
      <c r="GT59" s="28">
        <v>78.139297490000004</v>
      </c>
      <c r="GU59" s="21">
        <v>0.86299999999999999</v>
      </c>
      <c r="GV59" s="29">
        <v>0</v>
      </c>
      <c r="GW59" s="21">
        <v>-4.6051700000000002</v>
      </c>
      <c r="GX59" s="29">
        <v>0</v>
      </c>
      <c r="GY59" s="29">
        <v>0</v>
      </c>
      <c r="GZ59" s="29">
        <v>0</v>
      </c>
      <c r="HA59" s="21">
        <v>17.59</v>
      </c>
      <c r="HB59" s="20">
        <v>18.45</v>
      </c>
      <c r="HC59" s="29">
        <v>1</v>
      </c>
      <c r="HD59" s="29">
        <v>0</v>
      </c>
      <c r="HE59" s="21">
        <v>1</v>
      </c>
      <c r="HF59" s="29">
        <v>87.49</v>
      </c>
      <c r="HG59" s="20">
        <v>100</v>
      </c>
      <c r="HH59" s="20">
        <v>100</v>
      </c>
      <c r="HI59" s="21">
        <v>7.6603900000000003E-2</v>
      </c>
      <c r="HJ59" s="20">
        <v>284.42</v>
      </c>
      <c r="HK59" s="21">
        <v>9.8628900000000005E-2</v>
      </c>
      <c r="HL59" s="21">
        <v>0.08</v>
      </c>
      <c r="HM59" s="29">
        <v>7</v>
      </c>
      <c r="HN59" s="20">
        <v>268</v>
      </c>
      <c r="HO59" s="29">
        <v>10</v>
      </c>
      <c r="HP59" s="20">
        <v>8</v>
      </c>
      <c r="HQ59" s="21">
        <v>27.23423</v>
      </c>
      <c r="HR59" s="21">
        <v>20.64798</v>
      </c>
      <c r="HS59" s="40">
        <v>1</v>
      </c>
      <c r="HT59" s="40">
        <v>1</v>
      </c>
      <c r="HU59" s="29">
        <v>4160</v>
      </c>
      <c r="HV59" s="21"/>
      <c r="HW59" s="29">
        <v>230800</v>
      </c>
      <c r="HX59" s="20">
        <v>231129.8</v>
      </c>
      <c r="HY59" s="29">
        <v>0</v>
      </c>
      <c r="HZ59" s="65" t="s">
        <v>936</v>
      </c>
      <c r="IA59" s="20" t="s">
        <v>791</v>
      </c>
      <c r="IB59" s="29">
        <v>3</v>
      </c>
      <c r="IC59" s="11">
        <v>0</v>
      </c>
      <c r="ID59" s="29">
        <v>0</v>
      </c>
      <c r="IE59" s="29">
        <v>0</v>
      </c>
    </row>
    <row r="60" spans="1:239">
      <c r="A60" s="65" t="s">
        <v>975</v>
      </c>
      <c r="B60" s="8" t="s">
        <v>792</v>
      </c>
      <c r="C60" s="9">
        <v>28</v>
      </c>
      <c r="D60" s="20">
        <v>32</v>
      </c>
      <c r="E60" s="9">
        <v>28</v>
      </c>
      <c r="F60" s="77">
        <v>28</v>
      </c>
      <c r="G60" s="9">
        <v>33</v>
      </c>
      <c r="H60" s="20">
        <v>37</v>
      </c>
      <c r="I60" s="20">
        <v>56</v>
      </c>
      <c r="J60" s="20">
        <f t="shared" si="19"/>
        <v>3</v>
      </c>
      <c r="K60" s="21">
        <v>0.33333333333333331</v>
      </c>
      <c r="L60" s="21">
        <f>ABS((H60-G60)/H60)</f>
        <v>0.10810810810810811</v>
      </c>
      <c r="M60" s="29">
        <v>1</v>
      </c>
      <c r="N60" s="9">
        <v>33</v>
      </c>
      <c r="O60" s="77">
        <v>33</v>
      </c>
      <c r="P60" s="55">
        <v>67.900000000000006</v>
      </c>
      <c r="Q60" s="55">
        <v>69.900000000000006</v>
      </c>
      <c r="R60" s="55">
        <v>66</v>
      </c>
      <c r="S60" s="20">
        <v>300</v>
      </c>
      <c r="T60" s="29">
        <v>3238.6334428999999</v>
      </c>
      <c r="U60" s="29">
        <v>2177.5729999999999</v>
      </c>
      <c r="V60" s="11">
        <v>3694.7537950000001</v>
      </c>
      <c r="W60" s="11">
        <v>2300</v>
      </c>
      <c r="X60" s="29">
        <v>1937.8718106852707</v>
      </c>
      <c r="Y60" s="29">
        <f t="shared" si="20"/>
        <v>5</v>
      </c>
      <c r="Z60" s="29">
        <v>1</v>
      </c>
      <c r="AA60" s="14"/>
      <c r="AB60" s="28">
        <v>108.42608666666668</v>
      </c>
      <c r="AC60" s="38"/>
      <c r="AD60" s="38"/>
      <c r="AE60" s="38"/>
      <c r="AF60" s="13"/>
      <c r="AG60" s="13"/>
      <c r="AH60" s="13"/>
      <c r="AI60" s="13"/>
      <c r="AJ60" s="11">
        <v>0</v>
      </c>
      <c r="AK60" s="13">
        <v>37.826666666666661</v>
      </c>
      <c r="AL60" s="13"/>
      <c r="AM60" s="13">
        <v>38.176250000000003</v>
      </c>
      <c r="AN60" s="14">
        <v>39.687620000000003</v>
      </c>
      <c r="AO60" s="9"/>
      <c r="AP60" s="57"/>
      <c r="AQ60" s="20">
        <v>48</v>
      </c>
      <c r="AR60" s="46">
        <v>0.10932845307360001</v>
      </c>
      <c r="AS60" s="28"/>
      <c r="AT60" s="12"/>
      <c r="AU60" s="12"/>
      <c r="AV60" s="12"/>
      <c r="AW60" s="11">
        <v>0</v>
      </c>
      <c r="AX60" s="28">
        <v>73</v>
      </c>
      <c r="AY60" s="28"/>
      <c r="AZ60" s="28"/>
      <c r="BA60" s="11">
        <v>0</v>
      </c>
      <c r="BB60" s="13">
        <v>26.9</v>
      </c>
      <c r="BC60" s="13">
        <v>19.7</v>
      </c>
      <c r="BD60" s="13">
        <v>11.7</v>
      </c>
      <c r="BE60" s="13">
        <v>2.8</v>
      </c>
      <c r="BF60" s="13"/>
      <c r="BG60" s="13"/>
      <c r="BH60" s="11">
        <v>88</v>
      </c>
      <c r="BI60" s="11">
        <v>88</v>
      </c>
      <c r="BJ60" s="14">
        <v>3.1</v>
      </c>
      <c r="BK60" s="14">
        <v>2.1</v>
      </c>
      <c r="BL60" s="11">
        <v>0</v>
      </c>
      <c r="BM60" s="14"/>
      <c r="BN60" s="14">
        <v>2.3650000000000002</v>
      </c>
      <c r="BO60" s="17">
        <v>159.5</v>
      </c>
      <c r="BP60" s="11">
        <v>242</v>
      </c>
      <c r="BQ60" s="11">
        <v>46</v>
      </c>
      <c r="BR60" s="18">
        <v>5.2608695652173916</v>
      </c>
      <c r="BS60" s="13"/>
      <c r="BT60" s="13"/>
      <c r="BU60" s="11">
        <v>95</v>
      </c>
      <c r="BV60" s="11"/>
      <c r="BW60" s="11">
        <v>85</v>
      </c>
      <c r="BX60" s="13"/>
      <c r="BY60" s="13"/>
      <c r="BZ60" s="16">
        <f>AVERAGE(BW60:BY60)</f>
        <v>85</v>
      </c>
      <c r="CA60" s="11"/>
      <c r="CD60" s="29"/>
      <c r="CE60" s="29">
        <v>98</v>
      </c>
      <c r="CF60" s="29">
        <v>88</v>
      </c>
      <c r="CG60" s="29">
        <v>93</v>
      </c>
      <c r="CH60" s="29">
        <v>0</v>
      </c>
      <c r="CI60" s="17">
        <v>95</v>
      </c>
      <c r="CJ60" s="13"/>
      <c r="CK60" s="11"/>
      <c r="CL60" s="131">
        <v>87</v>
      </c>
      <c r="CM60" s="29">
        <v>82.5</v>
      </c>
      <c r="CN60" s="20">
        <v>32</v>
      </c>
      <c r="CO60" s="75">
        <v>82</v>
      </c>
      <c r="CP60" s="75">
        <v>61</v>
      </c>
      <c r="CQ60" s="130">
        <v>92</v>
      </c>
      <c r="CR60" s="75">
        <v>86</v>
      </c>
      <c r="CS60" s="130">
        <v>92</v>
      </c>
      <c r="CT60" s="19"/>
      <c r="CU60" s="19">
        <v>73.599999999999994</v>
      </c>
      <c r="CV60" s="19">
        <v>41.6</v>
      </c>
      <c r="CW60" s="19"/>
      <c r="CX60" s="19">
        <v>57.6</v>
      </c>
      <c r="CY60" s="11">
        <v>68</v>
      </c>
      <c r="CZ60" s="11"/>
      <c r="DA60" s="20">
        <v>98</v>
      </c>
      <c r="DB60" s="11">
        <v>98</v>
      </c>
      <c r="DC60" s="11">
        <f t="shared" si="38"/>
        <v>98</v>
      </c>
      <c r="DD60" s="11"/>
      <c r="DE60" s="20">
        <v>78</v>
      </c>
      <c r="DF60" s="11">
        <v>78</v>
      </c>
      <c r="DG60" s="11">
        <f>AVERAGE(DD60:DF60)</f>
        <v>78</v>
      </c>
      <c r="DH60" s="29">
        <v>95</v>
      </c>
      <c r="DI60" s="29">
        <v>118</v>
      </c>
      <c r="DJ60" s="19">
        <v>59.01</v>
      </c>
      <c r="DK60" s="19">
        <v>0.67</v>
      </c>
      <c r="DL60" s="21"/>
      <c r="DM60" s="29">
        <v>1</v>
      </c>
      <c r="DN60" s="21">
        <v>3.7749999761581425</v>
      </c>
      <c r="DO60" s="20"/>
      <c r="DP60" s="20"/>
      <c r="DQ60" s="20"/>
      <c r="DR60" s="20"/>
      <c r="DS60" s="20">
        <v>133</v>
      </c>
      <c r="DT60" s="20">
        <v>54</v>
      </c>
      <c r="DU60" s="20">
        <v>399</v>
      </c>
      <c r="DV60" s="20">
        <v>32</v>
      </c>
      <c r="DW60" s="21">
        <v>4.15625</v>
      </c>
      <c r="DX60" s="21">
        <v>1.6875</v>
      </c>
      <c r="DY60" s="21">
        <f t="shared" si="34"/>
        <v>2.46875</v>
      </c>
      <c r="DZ60" s="21">
        <v>12.46875</v>
      </c>
      <c r="EA60" s="20">
        <v>65</v>
      </c>
      <c r="EB60" s="20">
        <v>20</v>
      </c>
      <c r="EC60" s="20">
        <v>195</v>
      </c>
      <c r="ED60" s="20">
        <v>15</v>
      </c>
      <c r="EE60" s="21">
        <v>4.333333333333333</v>
      </c>
      <c r="EF60" s="21">
        <v>1.3333333333333333</v>
      </c>
      <c r="EG60" s="21">
        <f t="shared" si="35"/>
        <v>3</v>
      </c>
      <c r="EH60" s="21">
        <v>13</v>
      </c>
      <c r="EI60" s="20">
        <v>25</v>
      </c>
      <c r="EJ60" s="20">
        <v>0</v>
      </c>
      <c r="EK60" s="20">
        <v>75</v>
      </c>
      <c r="EL60" s="20">
        <v>5</v>
      </c>
      <c r="EM60" s="21">
        <v>5</v>
      </c>
      <c r="EN60" s="21">
        <v>0</v>
      </c>
      <c r="EO60" s="21">
        <f t="shared" si="36"/>
        <v>5</v>
      </c>
      <c r="EP60" s="21">
        <v>15</v>
      </c>
      <c r="EQ60" s="20">
        <v>0</v>
      </c>
      <c r="ER60" s="20">
        <v>0</v>
      </c>
      <c r="ES60" s="20">
        <v>0</v>
      </c>
      <c r="ET60" s="20">
        <v>0</v>
      </c>
      <c r="EU60" s="21"/>
      <c r="EV60" s="21"/>
      <c r="EW60" s="21"/>
      <c r="EX60" s="21"/>
      <c r="EY60" s="20">
        <v>5</v>
      </c>
      <c r="EZ60" s="21">
        <v>1.6094379124341003</v>
      </c>
      <c r="FA60" s="21">
        <v>8.0555555555555554</v>
      </c>
      <c r="FB60" s="37">
        <v>11</v>
      </c>
      <c r="FC60" s="20">
        <v>0</v>
      </c>
      <c r="FD60" s="29">
        <v>0</v>
      </c>
      <c r="FE60" s="29">
        <v>2</v>
      </c>
      <c r="FF60" s="21">
        <v>0.18137300000000001</v>
      </c>
      <c r="FG60" s="10">
        <v>-0.40426744897105499</v>
      </c>
      <c r="FH60" s="10">
        <v>-0.25201222574857601</v>
      </c>
      <c r="FI60" s="10">
        <v>0.17430604177115899</v>
      </c>
      <c r="FJ60" s="10">
        <v>0.10225105087865501</v>
      </c>
      <c r="FK60" s="10">
        <v>0.26247348810380799</v>
      </c>
      <c r="FL60" s="10">
        <v>-0.39706828536934902</v>
      </c>
      <c r="FM60" s="21"/>
      <c r="FN60" s="20">
        <v>168</v>
      </c>
      <c r="FQ60" s="20">
        <v>106</v>
      </c>
      <c r="FR60" s="20">
        <v>106</v>
      </c>
      <c r="FS60" s="20">
        <v>3.6</v>
      </c>
      <c r="FT60" s="20">
        <v>27</v>
      </c>
      <c r="FU60" s="20">
        <v>37</v>
      </c>
      <c r="FV60" s="20">
        <v>22.5</v>
      </c>
      <c r="FX60" s="124"/>
      <c r="FY60" s="28">
        <v>2.2999999999999998</v>
      </c>
      <c r="FZ60" s="123">
        <v>2.2999999999999998</v>
      </c>
      <c r="GA60" s="129">
        <v>2.2999999999999998</v>
      </c>
      <c r="GB60" s="9">
        <v>0</v>
      </c>
      <c r="GC60" s="13">
        <v>37.4</v>
      </c>
      <c r="GD60" s="15">
        <v>0.41983110000000001</v>
      </c>
      <c r="GE60" s="15"/>
      <c r="GF60" s="15">
        <v>0.114</v>
      </c>
      <c r="GG60" s="15"/>
      <c r="GH60" s="9">
        <v>0</v>
      </c>
      <c r="GI60" s="9">
        <v>0</v>
      </c>
      <c r="GJ60" s="11">
        <v>0</v>
      </c>
      <c r="GK60" s="11">
        <v>0</v>
      </c>
      <c r="GL60" s="9">
        <v>1</v>
      </c>
      <c r="GM60" s="29">
        <v>3147267</v>
      </c>
      <c r="GN60" s="21">
        <v>4.0049999999999999</v>
      </c>
      <c r="GO60" s="10">
        <v>3.22</v>
      </c>
      <c r="GP60" s="28">
        <v>3.222</v>
      </c>
      <c r="GQ60" s="28">
        <v>84.2</v>
      </c>
      <c r="GR60" s="28">
        <v>84.191000000000003</v>
      </c>
      <c r="GS60" s="28">
        <v>87.5</v>
      </c>
      <c r="GT60" s="28">
        <v>7.2856998439999998</v>
      </c>
      <c r="GU60" s="21">
        <v>0</v>
      </c>
      <c r="GV60" s="29">
        <v>0</v>
      </c>
      <c r="GW60" s="21">
        <v>-4.6051700000000002</v>
      </c>
      <c r="GX60" s="29">
        <v>0</v>
      </c>
      <c r="GY60" s="29">
        <v>0</v>
      </c>
      <c r="GZ60" s="29">
        <v>0</v>
      </c>
      <c r="HA60" s="21">
        <v>33.520000000000003</v>
      </c>
      <c r="HB60" s="20">
        <v>33.79</v>
      </c>
      <c r="HC60" s="29">
        <v>0</v>
      </c>
      <c r="HD60" s="29">
        <v>0</v>
      </c>
      <c r="HE60" s="21">
        <v>0</v>
      </c>
      <c r="HF60" s="29">
        <v>0</v>
      </c>
      <c r="HG60" s="20">
        <v>0</v>
      </c>
      <c r="HH60" s="20">
        <v>66</v>
      </c>
      <c r="HI60" s="21">
        <v>1</v>
      </c>
      <c r="HJ60" s="20">
        <v>44.13</v>
      </c>
      <c r="HK60" s="21">
        <v>1</v>
      </c>
      <c r="HL60" s="21">
        <v>1</v>
      </c>
      <c r="HM60" s="29">
        <v>100</v>
      </c>
      <c r="HN60" s="20">
        <v>44.13</v>
      </c>
      <c r="HO60" s="29">
        <v>100</v>
      </c>
      <c r="HP60" s="20">
        <v>100</v>
      </c>
      <c r="HQ60" s="21">
        <v>391.49560000000002</v>
      </c>
      <c r="HR60" s="21">
        <v>0</v>
      </c>
      <c r="HS60" s="40">
        <v>0</v>
      </c>
      <c r="HT60" s="40">
        <v>0</v>
      </c>
      <c r="HU60" s="29">
        <v>3180</v>
      </c>
      <c r="HV60" s="21"/>
      <c r="HW60" s="29">
        <v>10230</v>
      </c>
      <c r="HX60" s="20">
        <v>10254.41</v>
      </c>
      <c r="HY60" s="29">
        <v>0</v>
      </c>
      <c r="HZ60" s="65" t="s">
        <v>780</v>
      </c>
      <c r="IA60" s="20" t="s">
        <v>973</v>
      </c>
      <c r="IB60" s="29">
        <v>2</v>
      </c>
      <c r="IC60" s="11">
        <v>0</v>
      </c>
      <c r="ID60" s="29">
        <v>0</v>
      </c>
      <c r="IE60" s="29">
        <v>0</v>
      </c>
    </row>
    <row r="61" spans="1:239">
      <c r="A61" s="65" t="s">
        <v>940</v>
      </c>
      <c r="B61" s="8" t="s">
        <v>793</v>
      </c>
      <c r="C61" s="9">
        <v>92</v>
      </c>
      <c r="D61" s="20">
        <v>102</v>
      </c>
      <c r="E61" s="9">
        <v>92</v>
      </c>
      <c r="F61" s="77">
        <v>100</v>
      </c>
      <c r="G61" s="9">
        <v>131</v>
      </c>
      <c r="H61" s="20">
        <v>148</v>
      </c>
      <c r="I61" s="20">
        <v>129</v>
      </c>
      <c r="J61" s="20">
        <f t="shared" si="19"/>
        <v>3</v>
      </c>
      <c r="K61" s="21">
        <v>0.13480392156862744</v>
      </c>
      <c r="L61" s="21">
        <f>ABS((H61-G61)/H61)</f>
        <v>0.11486486486486487</v>
      </c>
      <c r="M61" s="29">
        <v>1</v>
      </c>
      <c r="N61" s="9">
        <v>131</v>
      </c>
      <c r="O61" s="77">
        <v>144</v>
      </c>
      <c r="P61" s="55">
        <v>57.58</v>
      </c>
      <c r="Q61" s="55">
        <v>58.98</v>
      </c>
      <c r="R61" s="55">
        <v>56.24</v>
      </c>
      <c r="S61" s="20">
        <v>610</v>
      </c>
      <c r="T61" s="29">
        <v>1369.3037853999999</v>
      </c>
      <c r="U61" s="29">
        <v>1303.049</v>
      </c>
      <c r="V61" s="11">
        <v>2328.6806200000001</v>
      </c>
      <c r="W61" s="11">
        <v>1743</v>
      </c>
      <c r="X61" s="29">
        <v>1201.1355546168095</v>
      </c>
      <c r="Y61" s="29">
        <f t="shared" si="20"/>
        <v>5</v>
      </c>
      <c r="Z61" s="29">
        <v>1</v>
      </c>
      <c r="AA61" s="14">
        <v>3.11</v>
      </c>
      <c r="AB61" s="28">
        <v>143.53093333333334</v>
      </c>
      <c r="AC61" s="38">
        <v>74</v>
      </c>
      <c r="AD61" s="38">
        <v>65.7</v>
      </c>
      <c r="AE61" s="38"/>
      <c r="AF61" s="13">
        <v>56.02</v>
      </c>
      <c r="AG61" s="28">
        <v>63.2</v>
      </c>
      <c r="AH61" s="13">
        <v>56</v>
      </c>
      <c r="AI61" s="13">
        <v>58.406666666666666</v>
      </c>
      <c r="AJ61" s="11">
        <v>1</v>
      </c>
      <c r="AK61" s="13">
        <v>58.406666666666666</v>
      </c>
      <c r="AL61" s="13">
        <f>AVERAGE(AF61:AH61)</f>
        <v>58.406666666666666</v>
      </c>
      <c r="AM61" s="13">
        <f>AVERAGE(AF61:AH61)</f>
        <v>58.406666666666666</v>
      </c>
      <c r="AN61" s="14">
        <v>56.02</v>
      </c>
      <c r="AO61" s="9">
        <v>1</v>
      </c>
      <c r="AP61" s="57">
        <v>0.105516</v>
      </c>
      <c r="AQ61" s="20">
        <v>60</v>
      </c>
      <c r="AR61" s="46">
        <v>0.26253717042000002</v>
      </c>
      <c r="AS61" s="28">
        <v>15.8</v>
      </c>
      <c r="AT61" s="12">
        <v>4.4530000000000003</v>
      </c>
      <c r="AU61" s="12">
        <v>3.3530000000000002</v>
      </c>
      <c r="AV61" s="12">
        <v>3.9249999999999998</v>
      </c>
      <c r="AW61" s="11">
        <v>1</v>
      </c>
      <c r="AX61" s="28">
        <v>89.466009999999997</v>
      </c>
      <c r="AY61" s="28">
        <v>65.446809999999999</v>
      </c>
      <c r="AZ61" s="28">
        <v>77.967200000000005</v>
      </c>
      <c r="BA61" s="11">
        <v>1</v>
      </c>
      <c r="BB61" s="13">
        <v>10.5</v>
      </c>
      <c r="BC61" s="13">
        <v>22.1</v>
      </c>
      <c r="BD61" s="13">
        <v>34.700000000000003</v>
      </c>
      <c r="BE61" s="13"/>
      <c r="BF61" s="13"/>
      <c r="BG61" s="13"/>
      <c r="BH61" s="11"/>
      <c r="BI61" s="11">
        <v>24.25</v>
      </c>
      <c r="BJ61" s="14"/>
      <c r="BK61" s="14">
        <v>3</v>
      </c>
      <c r="BL61" s="11">
        <v>1</v>
      </c>
      <c r="BM61" s="14"/>
      <c r="BN61" s="14"/>
      <c r="BO61" s="17">
        <v>4</v>
      </c>
      <c r="BP61" s="11">
        <v>4</v>
      </c>
      <c r="BQ61" s="11">
        <v>50</v>
      </c>
      <c r="BR61" s="18">
        <v>0.08</v>
      </c>
      <c r="BS61" s="13"/>
      <c r="BT61" s="13"/>
      <c r="BU61" s="11">
        <v>80</v>
      </c>
      <c r="BV61" s="11"/>
      <c r="BW61" s="11">
        <v>50</v>
      </c>
      <c r="BX61" s="13"/>
      <c r="BY61" s="13"/>
      <c r="BZ61" s="16">
        <f>AVERAGE(BW61:BY61)</f>
        <v>50</v>
      </c>
      <c r="CA61" s="11">
        <v>40</v>
      </c>
      <c r="CB61" s="29">
        <v>49.6</v>
      </c>
      <c r="CC61" s="13"/>
      <c r="CD61" s="29">
        <v>44.8</v>
      </c>
      <c r="CE61" s="29"/>
      <c r="CF61" s="29"/>
      <c r="CG61" s="29">
        <v>44.8</v>
      </c>
      <c r="CH61" s="29">
        <v>1</v>
      </c>
      <c r="CI61" s="17">
        <v>45</v>
      </c>
      <c r="CJ61" s="13"/>
      <c r="CK61" s="11">
        <f>AVERAGE(CA61:CJ61)</f>
        <v>37.533333333333331</v>
      </c>
      <c r="CL61" s="131">
        <v>82</v>
      </c>
      <c r="CM61" s="29">
        <v>63</v>
      </c>
      <c r="CN61" s="20">
        <v>42</v>
      </c>
      <c r="CO61" s="75">
        <v>76</v>
      </c>
      <c r="CP61" s="75">
        <v>80</v>
      </c>
      <c r="CQ61" s="130">
        <v>72</v>
      </c>
      <c r="CR61" s="75">
        <v>56</v>
      </c>
      <c r="CS61" s="130">
        <v>56</v>
      </c>
      <c r="CT61" s="19">
        <v>74.2</v>
      </c>
      <c r="CU61" s="19">
        <v>86.4</v>
      </c>
      <c r="CV61" s="19">
        <v>83.8</v>
      </c>
      <c r="CW61" s="19">
        <v>6.5</v>
      </c>
      <c r="CX61" s="19">
        <v>81.466666666666683</v>
      </c>
      <c r="CY61" s="11">
        <v>81</v>
      </c>
      <c r="CZ61" s="11"/>
      <c r="DA61" s="20">
        <v>56</v>
      </c>
      <c r="DB61" s="11">
        <v>46</v>
      </c>
      <c r="DC61" s="11">
        <f t="shared" si="38"/>
        <v>51</v>
      </c>
      <c r="DD61" s="11"/>
      <c r="DE61" s="20">
        <v>37</v>
      </c>
      <c r="DF61" s="11">
        <v>22</v>
      </c>
      <c r="DG61" s="11">
        <f>AVERAGE(DD61:DF61)</f>
        <v>29.5</v>
      </c>
      <c r="DH61" s="29">
        <v>18</v>
      </c>
      <c r="DI61" s="29">
        <v>7</v>
      </c>
      <c r="DJ61" s="19">
        <v>54.12</v>
      </c>
      <c r="DK61" s="19">
        <v>0.28999999999999998</v>
      </c>
      <c r="DL61" s="21">
        <v>0</v>
      </c>
      <c r="DM61" s="29">
        <v>0</v>
      </c>
      <c r="DN61" s="21">
        <v>3.8750000596046448</v>
      </c>
      <c r="DO61" s="20">
        <v>0</v>
      </c>
      <c r="DP61" s="20">
        <v>7</v>
      </c>
      <c r="DQ61" s="20">
        <v>-7</v>
      </c>
      <c r="DR61" s="20">
        <f>DQ61+10</f>
        <v>3</v>
      </c>
      <c r="DS61" s="20">
        <v>36</v>
      </c>
      <c r="DT61" s="20">
        <v>153</v>
      </c>
      <c r="DU61" s="20">
        <v>133</v>
      </c>
      <c r="DV61" s="20">
        <v>25</v>
      </c>
      <c r="DW61" s="21">
        <v>1.44</v>
      </c>
      <c r="DX61" s="21">
        <v>6.12</v>
      </c>
      <c r="DY61" s="21">
        <f t="shared" si="34"/>
        <v>-4.68</v>
      </c>
      <c r="DZ61" s="21">
        <v>5.32</v>
      </c>
      <c r="EA61" s="20">
        <v>36</v>
      </c>
      <c r="EB61" s="20">
        <v>153</v>
      </c>
      <c r="EC61" s="20">
        <v>133</v>
      </c>
      <c r="ED61" s="20">
        <v>25</v>
      </c>
      <c r="EE61" s="21">
        <v>1.44</v>
      </c>
      <c r="EF61" s="21">
        <v>6.12</v>
      </c>
      <c r="EG61" s="21">
        <f t="shared" si="35"/>
        <v>-4.68</v>
      </c>
      <c r="EH61" s="21">
        <v>5.32</v>
      </c>
      <c r="EI61" s="20">
        <v>0</v>
      </c>
      <c r="EJ61" s="20">
        <v>153</v>
      </c>
      <c r="EK61" s="20">
        <v>57</v>
      </c>
      <c r="EL61" s="20">
        <v>21</v>
      </c>
      <c r="EM61" s="21">
        <v>0</v>
      </c>
      <c r="EN61" s="21">
        <v>7.2857142857142856</v>
      </c>
      <c r="EO61" s="21">
        <f t="shared" si="36"/>
        <v>-7.2857142857142856</v>
      </c>
      <c r="EP61" s="21">
        <v>2.7142857142857144</v>
      </c>
      <c r="EQ61" s="20">
        <v>0</v>
      </c>
      <c r="ER61" s="20">
        <v>77</v>
      </c>
      <c r="ES61" s="20">
        <v>33</v>
      </c>
      <c r="ET61" s="20">
        <v>11</v>
      </c>
      <c r="EU61" s="21">
        <v>0</v>
      </c>
      <c r="EV61" s="21">
        <v>7</v>
      </c>
      <c r="EW61" s="21">
        <f>(EQ61-ER61)/ET61</f>
        <v>-7</v>
      </c>
      <c r="EX61" s="21">
        <v>3</v>
      </c>
      <c r="EY61" s="20">
        <v>4</v>
      </c>
      <c r="EZ61" s="21">
        <v>1.3862943611198906</v>
      </c>
      <c r="FA61" s="21">
        <v>9.8888888888888893</v>
      </c>
      <c r="FB61" s="37">
        <v>11</v>
      </c>
      <c r="FC61" s="20">
        <v>0</v>
      </c>
      <c r="FD61" s="29">
        <v>0</v>
      </c>
      <c r="FE61" s="29">
        <v>2</v>
      </c>
      <c r="FF61" s="21">
        <v>6.8626999999999994E-2</v>
      </c>
      <c r="FG61" s="10">
        <v>-0.145933599740765</v>
      </c>
      <c r="FH61" s="10">
        <v>-0.82003761489236704</v>
      </c>
      <c r="FI61" s="10">
        <v>-0.46174820270581401</v>
      </c>
      <c r="FJ61" s="10">
        <v>-5.7904784103815797E-2</v>
      </c>
      <c r="FK61" s="10">
        <v>-0.23987111346203699</v>
      </c>
      <c r="FL61" s="10">
        <v>0.187611409323103</v>
      </c>
      <c r="FM61" s="21"/>
      <c r="FN61" s="20" t="s">
        <v>758</v>
      </c>
      <c r="FQ61" s="20">
        <v>108</v>
      </c>
      <c r="FR61" s="20">
        <v>117</v>
      </c>
      <c r="FS61" s="20">
        <v>9.9</v>
      </c>
      <c r="FT61" s="20">
        <v>37</v>
      </c>
      <c r="FU61" s="20">
        <v>78</v>
      </c>
      <c r="FV61" s="20">
        <v>30.3</v>
      </c>
      <c r="FW61" s="46">
        <v>0.45</v>
      </c>
      <c r="FX61" s="124"/>
      <c r="FY61" s="28">
        <v>10.6</v>
      </c>
      <c r="FZ61" s="123">
        <v>11.7</v>
      </c>
      <c r="GA61" s="129">
        <v>10.6</v>
      </c>
      <c r="GB61" s="9">
        <v>0</v>
      </c>
      <c r="GC61" s="13">
        <v>0</v>
      </c>
      <c r="GD61" s="15">
        <v>0.22</v>
      </c>
      <c r="GE61" s="15">
        <v>0.22</v>
      </c>
      <c r="GF61" s="15">
        <v>0.20979999999999999</v>
      </c>
      <c r="GG61" s="15">
        <v>0.19</v>
      </c>
      <c r="GH61" s="9">
        <v>0</v>
      </c>
      <c r="GI61" s="9">
        <v>0</v>
      </c>
      <c r="GJ61" s="11">
        <v>1</v>
      </c>
      <c r="GK61" s="11">
        <v>0</v>
      </c>
      <c r="GL61" s="11">
        <v>0</v>
      </c>
      <c r="GM61" s="29">
        <v>1732374</v>
      </c>
      <c r="GN61" s="21">
        <v>1.98</v>
      </c>
      <c r="GO61" s="10">
        <v>5.08</v>
      </c>
      <c r="GP61" s="28">
        <v>5.08</v>
      </c>
      <c r="GQ61" s="28">
        <v>20.100000000000001</v>
      </c>
      <c r="GR61" s="28">
        <v>20.085000000000001</v>
      </c>
      <c r="GS61" s="28">
        <v>24</v>
      </c>
      <c r="GT61" s="28">
        <v>40.074401860000002</v>
      </c>
      <c r="GU61" s="21">
        <v>0</v>
      </c>
      <c r="GV61" s="29">
        <v>0</v>
      </c>
      <c r="GW61" s="21">
        <v>-4.6051700000000002</v>
      </c>
      <c r="GX61" s="29">
        <v>0</v>
      </c>
      <c r="GY61" s="29">
        <v>0</v>
      </c>
      <c r="GZ61" s="29">
        <v>0</v>
      </c>
      <c r="HA61" s="21">
        <v>-29.19</v>
      </c>
      <c r="HB61" s="20">
        <v>-29.69</v>
      </c>
      <c r="HC61" s="29">
        <v>0</v>
      </c>
      <c r="HD61" s="29">
        <v>0</v>
      </c>
      <c r="HE61" s="21">
        <v>0</v>
      </c>
      <c r="HF61" s="29">
        <v>0</v>
      </c>
      <c r="HG61" s="20">
        <v>0</v>
      </c>
      <c r="HH61" s="20">
        <v>0</v>
      </c>
      <c r="HI61" s="21">
        <v>0</v>
      </c>
      <c r="HJ61" s="20">
        <v>238.93</v>
      </c>
      <c r="HK61" s="21">
        <v>0</v>
      </c>
      <c r="HL61" s="21">
        <v>0</v>
      </c>
      <c r="HM61" s="29">
        <v>0</v>
      </c>
      <c r="HN61" s="20">
        <v>238.32</v>
      </c>
      <c r="HO61" s="29">
        <v>0</v>
      </c>
      <c r="HP61" s="20">
        <v>0</v>
      </c>
      <c r="HQ61" s="21">
        <v>0</v>
      </c>
      <c r="HR61" s="21">
        <v>65.238879999999995</v>
      </c>
      <c r="HS61" s="40">
        <v>1</v>
      </c>
      <c r="HT61" s="40">
        <v>1</v>
      </c>
      <c r="HU61" s="29">
        <v>9320</v>
      </c>
      <c r="HV61" s="21">
        <v>1.0376810000000001</v>
      </c>
      <c r="HW61" s="29">
        <v>30350</v>
      </c>
      <c r="HX61" s="20">
        <v>30447.95</v>
      </c>
      <c r="HY61" s="29">
        <v>1</v>
      </c>
      <c r="HZ61" s="65" t="s">
        <v>721</v>
      </c>
      <c r="IA61" s="65" t="s">
        <v>696</v>
      </c>
      <c r="IB61" s="29">
        <v>6</v>
      </c>
      <c r="IC61" s="11">
        <v>0</v>
      </c>
      <c r="ID61" s="29">
        <v>0</v>
      </c>
      <c r="IE61" s="29">
        <v>1</v>
      </c>
    </row>
    <row r="62" spans="1:239">
      <c r="A62" s="65" t="s">
        <v>794</v>
      </c>
      <c r="B62" s="8" t="s">
        <v>795</v>
      </c>
      <c r="C62" s="9">
        <v>137</v>
      </c>
      <c r="D62" s="20">
        <v>157</v>
      </c>
      <c r="E62" s="9">
        <v>137</v>
      </c>
      <c r="F62" s="77"/>
      <c r="G62" s="9">
        <v>204</v>
      </c>
      <c r="H62" s="20"/>
      <c r="I62" s="20">
        <v>205</v>
      </c>
      <c r="J62" s="20">
        <f t="shared" si="19"/>
        <v>2</v>
      </c>
      <c r="K62" s="21">
        <v>4.8780487804878049E-3</v>
      </c>
      <c r="L62" s="20"/>
      <c r="M62" s="29">
        <v>0</v>
      </c>
      <c r="N62" s="9">
        <v>204</v>
      </c>
      <c r="O62" s="77"/>
      <c r="P62" s="55"/>
      <c r="Q62" s="55"/>
      <c r="R62" s="55"/>
      <c r="T62" s="29"/>
      <c r="U62" s="29"/>
      <c r="V62" s="11"/>
      <c r="W62" s="11">
        <v>857</v>
      </c>
      <c r="X62" s="29">
        <v>1025.3693270699787</v>
      </c>
      <c r="Y62" s="29">
        <f t="shared" si="20"/>
        <v>2</v>
      </c>
      <c r="Z62" s="29">
        <v>0</v>
      </c>
      <c r="AA62" s="14"/>
      <c r="AB62" s="28"/>
      <c r="AC62" s="38"/>
      <c r="AD62" s="38"/>
      <c r="AE62" s="38"/>
      <c r="AF62" s="13"/>
      <c r="AG62" s="13"/>
      <c r="AH62" s="13"/>
      <c r="AI62" s="13"/>
      <c r="AJ62" s="11">
        <v>0</v>
      </c>
      <c r="AK62" s="13">
        <v>61.844999999999999</v>
      </c>
      <c r="AL62" s="13"/>
      <c r="AM62" s="13"/>
      <c r="AN62" s="14"/>
      <c r="AO62" s="9"/>
      <c r="AP62" s="57"/>
      <c r="AS62" s="28"/>
      <c r="AT62" s="97">
        <v>1.294</v>
      </c>
      <c r="AU62" s="97">
        <v>2.9750000000000001</v>
      </c>
      <c r="AV62" s="97">
        <v>2.1429999999999998</v>
      </c>
      <c r="AW62" s="11">
        <v>1</v>
      </c>
      <c r="AX62" s="28">
        <v>22.787890000000001</v>
      </c>
      <c r="AY62" s="28">
        <v>55.44726</v>
      </c>
      <c r="AZ62" s="28">
        <v>39.224460000000001</v>
      </c>
      <c r="BA62" s="11">
        <v>1</v>
      </c>
      <c r="BB62" s="13"/>
      <c r="BC62" s="13"/>
      <c r="BD62" s="13"/>
      <c r="BE62" s="13"/>
      <c r="BF62" s="13"/>
      <c r="BG62" s="13"/>
      <c r="BH62" s="11"/>
      <c r="BI62" s="11"/>
      <c r="BJ62" s="14"/>
      <c r="BK62" s="14">
        <v>3.5</v>
      </c>
      <c r="BL62" s="11">
        <v>0</v>
      </c>
      <c r="BM62" s="14"/>
      <c r="BN62" s="14"/>
      <c r="BO62" s="17"/>
      <c r="BP62" s="11"/>
      <c r="BQ62" s="11"/>
      <c r="BR62" s="18"/>
      <c r="BS62" s="13"/>
      <c r="BT62" s="13"/>
      <c r="BU62" s="11"/>
      <c r="BV62" s="11"/>
      <c r="BW62" s="11"/>
      <c r="BX62" s="13"/>
      <c r="BY62" s="13"/>
      <c r="BZ62" s="16"/>
      <c r="CA62" s="11"/>
      <c r="CB62" s="29">
        <v>56.5</v>
      </c>
      <c r="CC62" s="13"/>
      <c r="CD62" s="29">
        <v>56.5</v>
      </c>
      <c r="CE62" s="29"/>
      <c r="CF62" s="29"/>
      <c r="CG62" s="29">
        <v>56.5</v>
      </c>
      <c r="CH62" s="29">
        <v>1</v>
      </c>
      <c r="CI62" s="17"/>
      <c r="CJ62" s="13"/>
      <c r="CK62" s="11"/>
      <c r="CL62" s="29">
        <v>47.7</v>
      </c>
      <c r="CM62" s="29">
        <v>44.666666666666664</v>
      </c>
      <c r="CN62" s="20">
        <v>32</v>
      </c>
      <c r="CO62" s="75"/>
      <c r="CP62" s="75"/>
      <c r="CQ62" s="75">
        <v>54</v>
      </c>
      <c r="CR62" s="75">
        <v>53</v>
      </c>
      <c r="CS62" s="130">
        <v>51</v>
      </c>
      <c r="CT62" s="19"/>
      <c r="CU62" s="19"/>
      <c r="CV62" s="19"/>
      <c r="CW62" s="19"/>
      <c r="CX62" s="19"/>
      <c r="CY62" s="11"/>
      <c r="CZ62" s="11"/>
      <c r="DA62" s="20">
        <v>71</v>
      </c>
      <c r="DC62" s="11">
        <f t="shared" si="38"/>
        <v>71</v>
      </c>
      <c r="DD62" s="11"/>
      <c r="DE62" s="20">
        <v>38</v>
      </c>
      <c r="DF62" s="11"/>
      <c r="DG62" s="20">
        <v>6</v>
      </c>
      <c r="DH62" s="20">
        <v>4</v>
      </c>
      <c r="DI62" s="29"/>
      <c r="DJ62" s="19"/>
      <c r="DK62" s="19"/>
      <c r="DL62" s="21"/>
      <c r="DM62" s="29"/>
      <c r="DN62" s="21"/>
      <c r="DO62" s="20">
        <v>0</v>
      </c>
      <c r="DP62" s="20">
        <v>6</v>
      </c>
      <c r="DQ62" s="20">
        <v>-6</v>
      </c>
      <c r="DR62" s="20">
        <v>4</v>
      </c>
      <c r="DS62" s="20">
        <v>9</v>
      </c>
      <c r="DT62" s="20">
        <v>535</v>
      </c>
      <c r="DU62" s="20">
        <v>374</v>
      </c>
      <c r="DV62" s="20">
        <v>90</v>
      </c>
      <c r="DW62" s="21">
        <v>0.1</v>
      </c>
      <c r="DX62" s="21">
        <v>5.9444444444444446</v>
      </c>
      <c r="DY62" s="94">
        <v>-5.8444444444444441</v>
      </c>
      <c r="DZ62" s="94">
        <v>4.1555555555555559</v>
      </c>
      <c r="EA62" s="20">
        <v>0</v>
      </c>
      <c r="EB62" s="20">
        <v>184</v>
      </c>
      <c r="EC62" s="20">
        <v>116</v>
      </c>
      <c r="ED62" s="20">
        <v>30</v>
      </c>
      <c r="EE62" s="21">
        <v>0</v>
      </c>
      <c r="EF62" s="21">
        <v>6.1333333333333337</v>
      </c>
      <c r="EG62" s="94">
        <v>-6.1333333333333337</v>
      </c>
      <c r="EH62" s="94">
        <v>3.8666666666666667</v>
      </c>
      <c r="EI62" s="20">
        <v>0</v>
      </c>
      <c r="EJ62" s="20">
        <v>124</v>
      </c>
      <c r="EK62" s="20">
        <v>76</v>
      </c>
      <c r="EL62" s="20">
        <v>20</v>
      </c>
      <c r="EM62" s="21">
        <v>0</v>
      </c>
      <c r="EN62" s="21">
        <v>6.2</v>
      </c>
      <c r="EO62" s="94">
        <v>-6.2</v>
      </c>
      <c r="EP62" s="94">
        <v>3.8</v>
      </c>
      <c r="EQ62" s="20">
        <v>0</v>
      </c>
      <c r="ER62" s="20">
        <v>64</v>
      </c>
      <c r="ES62" s="20">
        <v>36</v>
      </c>
      <c r="ET62" s="20">
        <v>10</v>
      </c>
      <c r="EU62" s="21">
        <v>0</v>
      </c>
      <c r="EV62" s="21">
        <v>6.4</v>
      </c>
      <c r="EW62" s="94">
        <v>-6.4</v>
      </c>
      <c r="EX62" s="94">
        <v>3.6</v>
      </c>
      <c r="EY62" s="20">
        <v>0</v>
      </c>
      <c r="EZ62" s="21"/>
      <c r="FA62" s="21"/>
      <c r="FB62" s="37"/>
      <c r="FC62" s="20">
        <v>0</v>
      </c>
      <c r="FE62" s="29"/>
      <c r="FF62" s="21">
        <v>0.77</v>
      </c>
      <c r="FG62" s="21">
        <v>-0.88839718686246905</v>
      </c>
      <c r="FH62" s="21">
        <v>-0.95200091366667094</v>
      </c>
      <c r="FI62" s="21">
        <v>-0.92152859534182796</v>
      </c>
      <c r="FJ62" s="21">
        <v>-1.24804017161168</v>
      </c>
      <c r="FK62" s="21">
        <v>-1.2886266995915701</v>
      </c>
      <c r="FL62" s="21">
        <v>-1.0507633438996899</v>
      </c>
      <c r="FM62" s="21"/>
      <c r="FN62" s="20"/>
      <c r="FW62" s="46"/>
      <c r="FX62" s="124"/>
      <c r="FZ62" s="123"/>
      <c r="GA62" s="129"/>
      <c r="GB62" s="9">
        <v>0</v>
      </c>
      <c r="GC62" s="13">
        <v>21.2</v>
      </c>
      <c r="GD62" s="15"/>
      <c r="GE62" s="15"/>
      <c r="GF62" s="15">
        <v>0.80310000000000004</v>
      </c>
      <c r="GG62" s="15">
        <v>0.89</v>
      </c>
      <c r="GH62" s="9">
        <v>0</v>
      </c>
      <c r="GI62" s="9">
        <v>0</v>
      </c>
      <c r="GJ62" s="11">
        <v>1</v>
      </c>
      <c r="GK62" s="9">
        <v>0</v>
      </c>
      <c r="GL62" s="9">
        <v>0</v>
      </c>
      <c r="GM62" s="29">
        <v>2116666</v>
      </c>
      <c r="GN62" s="21"/>
      <c r="GO62" s="10"/>
      <c r="GP62" s="28">
        <v>6.8</v>
      </c>
      <c r="GQ62" s="28"/>
      <c r="GR62" s="28">
        <v>42</v>
      </c>
      <c r="GS62" s="28"/>
      <c r="GT62" s="28"/>
      <c r="GU62" s="21"/>
      <c r="GV62" s="29">
        <v>0</v>
      </c>
      <c r="GW62" s="21"/>
      <c r="GX62" s="29"/>
      <c r="GY62" s="29"/>
      <c r="GZ62" s="29"/>
      <c r="HA62" s="21">
        <v>6.18</v>
      </c>
      <c r="HB62" s="28">
        <v>6.4253499999999999</v>
      </c>
      <c r="HC62" s="104">
        <v>1</v>
      </c>
      <c r="HD62" s="104">
        <v>1</v>
      </c>
      <c r="HE62" s="21">
        <v>1</v>
      </c>
      <c r="HF62" s="21">
        <v>0.44350000000000001</v>
      </c>
      <c r="HG62" s="103">
        <v>1</v>
      </c>
      <c r="HI62" s="21">
        <v>0.5436259</v>
      </c>
      <c r="HJ62" s="29">
        <v>111.199</v>
      </c>
      <c r="HK62" s="21">
        <v>0.61466350000000003</v>
      </c>
      <c r="HM62" s="29">
        <v>68</v>
      </c>
      <c r="HO62" s="21">
        <v>70</v>
      </c>
      <c r="HQ62" s="21">
        <v>14.02777</v>
      </c>
      <c r="HR62" s="21">
        <v>10.4754</v>
      </c>
      <c r="HS62" s="40">
        <v>0</v>
      </c>
      <c r="HT62" s="40">
        <v>0</v>
      </c>
      <c r="HU62" s="29">
        <v>5260</v>
      </c>
      <c r="HV62" s="21"/>
      <c r="HW62" s="29"/>
      <c r="HY62" s="29">
        <v>0</v>
      </c>
      <c r="HZ62" s="67" t="s">
        <v>729</v>
      </c>
      <c r="IA62" s="20" t="s">
        <v>697</v>
      </c>
      <c r="IB62" s="29">
        <v>2</v>
      </c>
      <c r="IC62" s="11">
        <v>1</v>
      </c>
      <c r="ID62" s="29">
        <v>0</v>
      </c>
      <c r="IE62" s="29">
        <v>1</v>
      </c>
    </row>
    <row r="63" spans="1:239">
      <c r="A63" s="65" t="s">
        <v>796</v>
      </c>
      <c r="B63" s="8" t="s">
        <v>797</v>
      </c>
      <c r="C63" s="9">
        <v>62</v>
      </c>
      <c r="D63" s="20">
        <v>34</v>
      </c>
      <c r="E63" s="9">
        <v>62</v>
      </c>
      <c r="F63" s="77"/>
      <c r="G63" s="9">
        <v>78</v>
      </c>
      <c r="H63" s="20"/>
      <c r="I63" s="20">
        <v>112</v>
      </c>
      <c r="J63" s="20">
        <f t="shared" si="19"/>
        <v>2</v>
      </c>
      <c r="K63" s="21">
        <v>0.30357142857142855</v>
      </c>
      <c r="L63" s="20"/>
      <c r="M63" s="29">
        <v>0</v>
      </c>
      <c r="N63" s="9">
        <v>78</v>
      </c>
      <c r="O63" s="77"/>
      <c r="P63" s="55"/>
      <c r="Q63" s="55"/>
      <c r="R63" s="55"/>
      <c r="T63" s="29"/>
      <c r="U63" s="29"/>
      <c r="V63" s="11"/>
      <c r="W63" s="11">
        <v>7000</v>
      </c>
      <c r="X63" s="29">
        <v>3087.0870145477165</v>
      </c>
      <c r="Y63" s="29">
        <f t="shared" si="20"/>
        <v>2</v>
      </c>
      <c r="Z63" s="29">
        <v>0</v>
      </c>
      <c r="AA63" s="14"/>
      <c r="AB63" s="28">
        <v>67.697084999999987</v>
      </c>
      <c r="AC63" s="38"/>
      <c r="AD63" s="38"/>
      <c r="AE63" s="38"/>
      <c r="AF63" s="13"/>
      <c r="AG63" s="13"/>
      <c r="AH63" s="13"/>
      <c r="AI63" s="13"/>
      <c r="AJ63" s="11">
        <v>0</v>
      </c>
      <c r="AK63" s="13">
        <v>36.443333333333335</v>
      </c>
      <c r="AL63" s="13"/>
      <c r="AM63" s="13"/>
      <c r="AN63" s="14"/>
      <c r="AO63" s="9"/>
      <c r="AP63" s="57"/>
      <c r="AS63" s="28"/>
      <c r="AT63" s="12"/>
      <c r="AU63" s="12"/>
      <c r="AV63" s="12"/>
      <c r="AW63" s="11">
        <v>0</v>
      </c>
      <c r="AX63" s="28">
        <v>51.133029999999998</v>
      </c>
      <c r="AY63" s="28">
        <v>82.835440000000006</v>
      </c>
      <c r="AZ63" s="28">
        <v>68.054910000000007</v>
      </c>
      <c r="BA63" s="11">
        <v>0</v>
      </c>
      <c r="BB63" s="13"/>
      <c r="BC63" s="13"/>
      <c r="BD63" s="13"/>
      <c r="BE63" s="13"/>
      <c r="BF63" s="13"/>
      <c r="BG63" s="13"/>
      <c r="BH63" s="11"/>
      <c r="BI63" s="11"/>
      <c r="BJ63" s="14"/>
      <c r="BK63" s="14"/>
      <c r="BL63" s="11">
        <v>1</v>
      </c>
      <c r="BM63" s="14"/>
      <c r="BN63" s="14"/>
      <c r="BO63" s="17"/>
      <c r="BP63" s="11"/>
      <c r="BQ63" s="11"/>
      <c r="BR63" s="18"/>
      <c r="BS63" s="13"/>
      <c r="BT63" s="13"/>
      <c r="BU63" s="11"/>
      <c r="BV63" s="11"/>
      <c r="BW63" s="11"/>
      <c r="BX63" s="13"/>
      <c r="BY63" s="13"/>
      <c r="BZ63" s="16"/>
      <c r="CA63" s="11"/>
      <c r="CB63" s="29">
        <v>94.4</v>
      </c>
      <c r="CC63" s="13"/>
      <c r="CD63" s="29">
        <v>94.4</v>
      </c>
      <c r="CE63" s="29"/>
      <c r="CF63" s="29"/>
      <c r="CG63" s="29">
        <v>94.4</v>
      </c>
      <c r="CH63" s="29">
        <v>1</v>
      </c>
      <c r="CI63" s="17"/>
      <c r="CJ63" s="13"/>
      <c r="CK63" s="11"/>
      <c r="CL63" s="131">
        <v>77</v>
      </c>
      <c r="CM63" s="29">
        <v>47.333333333333336</v>
      </c>
      <c r="CN63" s="20">
        <v>90</v>
      </c>
      <c r="CO63" s="75">
        <v>84</v>
      </c>
      <c r="CP63" s="75">
        <v>89</v>
      </c>
      <c r="CQ63" s="75">
        <v>89</v>
      </c>
      <c r="CR63" s="75">
        <v>98</v>
      </c>
      <c r="CS63" s="130">
        <v>85</v>
      </c>
      <c r="CT63" s="19"/>
      <c r="CU63" s="19"/>
      <c r="CV63" s="19"/>
      <c r="CW63" s="19"/>
      <c r="CX63" s="19"/>
      <c r="CY63" s="11"/>
      <c r="CZ63" s="11"/>
      <c r="DA63" s="20">
        <v>40</v>
      </c>
      <c r="DB63" s="11">
        <v>97</v>
      </c>
      <c r="DC63" s="11"/>
      <c r="DD63" s="11"/>
      <c r="DE63" s="20">
        <v>97</v>
      </c>
      <c r="DF63" s="11">
        <v>98</v>
      </c>
      <c r="DG63" s="20">
        <v>52</v>
      </c>
      <c r="DH63" s="20">
        <v>48</v>
      </c>
      <c r="DI63" s="29"/>
      <c r="DJ63" s="19"/>
      <c r="DK63" s="19"/>
      <c r="DL63" s="21"/>
      <c r="DM63" s="29"/>
      <c r="DN63" s="21"/>
      <c r="DO63" s="20">
        <v>0</v>
      </c>
      <c r="DP63" s="20">
        <v>7</v>
      </c>
      <c r="DQ63" s="20">
        <v>-7</v>
      </c>
      <c r="DR63" s="20">
        <v>3</v>
      </c>
      <c r="DS63" s="20">
        <v>0</v>
      </c>
      <c r="DT63" s="20">
        <v>280</v>
      </c>
      <c r="DU63" s="20">
        <v>120</v>
      </c>
      <c r="DV63" s="20">
        <v>40</v>
      </c>
      <c r="DW63" s="21">
        <v>0</v>
      </c>
      <c r="DX63" s="21">
        <v>7</v>
      </c>
      <c r="DY63" s="94">
        <v>-7</v>
      </c>
      <c r="DZ63" s="94">
        <v>3</v>
      </c>
      <c r="EA63" s="20">
        <v>0</v>
      </c>
      <c r="EB63" s="20">
        <v>217</v>
      </c>
      <c r="EC63" s="20">
        <v>93</v>
      </c>
      <c r="ED63" s="20">
        <v>31</v>
      </c>
      <c r="EE63" s="21">
        <v>0</v>
      </c>
      <c r="EF63" s="21">
        <v>7</v>
      </c>
      <c r="EG63" s="94">
        <v>-7</v>
      </c>
      <c r="EH63" s="94">
        <v>3</v>
      </c>
      <c r="EI63" s="20">
        <v>0</v>
      </c>
      <c r="EJ63" s="20">
        <v>147</v>
      </c>
      <c r="EK63" s="20">
        <v>63</v>
      </c>
      <c r="EL63" s="20">
        <v>21</v>
      </c>
      <c r="EM63" s="21">
        <v>0</v>
      </c>
      <c r="EN63" s="21">
        <v>7</v>
      </c>
      <c r="EO63" s="94">
        <v>-7</v>
      </c>
      <c r="EP63" s="94">
        <v>3</v>
      </c>
      <c r="EQ63" s="20">
        <v>0</v>
      </c>
      <c r="ER63" s="20">
        <v>77</v>
      </c>
      <c r="ES63" s="20">
        <v>33</v>
      </c>
      <c r="ET63" s="20">
        <v>11</v>
      </c>
      <c r="EU63" s="21">
        <v>0</v>
      </c>
      <c r="EV63" s="21">
        <v>7</v>
      </c>
      <c r="EW63" s="94">
        <v>-7</v>
      </c>
      <c r="EX63" s="94">
        <v>3</v>
      </c>
      <c r="EY63" s="20">
        <v>0</v>
      </c>
      <c r="EZ63" s="21"/>
      <c r="FA63" s="21"/>
      <c r="FB63" s="37"/>
      <c r="FC63" s="20">
        <v>0</v>
      </c>
      <c r="FE63" s="29"/>
      <c r="FF63" s="21">
        <v>0.14000000000000001</v>
      </c>
      <c r="FG63" s="21">
        <v>-1.3461625814712299</v>
      </c>
      <c r="FH63" s="21">
        <v>-1.17470782403246</v>
      </c>
      <c r="FI63" s="21">
        <v>-1.3217169105355899</v>
      </c>
      <c r="FJ63" s="21">
        <v>-2.3762653673640202</v>
      </c>
      <c r="FK63" s="21">
        <v>-1.1133565745948599</v>
      </c>
      <c r="FL63" s="21">
        <v>-0.88180472175331304</v>
      </c>
      <c r="FM63" s="21"/>
      <c r="FN63" s="20"/>
      <c r="FW63" s="46"/>
      <c r="FX63" s="124"/>
      <c r="FZ63" s="123"/>
      <c r="GA63" s="129"/>
      <c r="GB63" s="9">
        <v>1</v>
      </c>
      <c r="GC63" s="13">
        <v>98.1</v>
      </c>
      <c r="GD63" s="15"/>
      <c r="GE63" s="15"/>
      <c r="GF63" s="15">
        <v>0.12139999999999999</v>
      </c>
      <c r="GG63" s="15"/>
      <c r="GH63" s="9">
        <v>0</v>
      </c>
      <c r="GI63" s="9">
        <v>0</v>
      </c>
      <c r="GJ63" s="9">
        <v>0</v>
      </c>
      <c r="GK63" s="9">
        <v>0</v>
      </c>
      <c r="GL63" s="11">
        <v>1</v>
      </c>
      <c r="GM63" s="29">
        <v>4139825</v>
      </c>
      <c r="GN63" s="21"/>
      <c r="GO63" s="10"/>
      <c r="GP63" s="28">
        <v>4.72</v>
      </c>
      <c r="GQ63" s="28"/>
      <c r="GR63" s="28">
        <v>81.835999999999999</v>
      </c>
      <c r="GS63" s="28"/>
      <c r="GT63" s="28"/>
      <c r="GU63" s="21"/>
      <c r="GV63" s="29">
        <v>1</v>
      </c>
      <c r="GW63" s="21"/>
      <c r="GX63" s="29">
        <v>95</v>
      </c>
      <c r="GY63" s="29">
        <v>1</v>
      </c>
      <c r="GZ63" s="29"/>
      <c r="HA63" s="21">
        <v>32.49</v>
      </c>
      <c r="HB63" s="28">
        <v>26.98762</v>
      </c>
      <c r="HC63" s="104">
        <v>1</v>
      </c>
      <c r="HD63" s="104">
        <v>0</v>
      </c>
      <c r="HE63" s="21">
        <v>0.14099999999999999</v>
      </c>
      <c r="HF63" s="21">
        <v>6.9959999999999994E-2</v>
      </c>
      <c r="HG63" s="103">
        <v>5.7615000000000001E-3</v>
      </c>
      <c r="HI63" s="21">
        <v>0.1054789</v>
      </c>
      <c r="HJ63" s="29">
        <v>501.24</v>
      </c>
      <c r="HK63" s="21">
        <v>0.64426819999999996</v>
      </c>
      <c r="HM63" s="29">
        <v>11</v>
      </c>
      <c r="HO63" s="21">
        <v>64</v>
      </c>
      <c r="HQ63" s="21"/>
      <c r="HR63" s="21"/>
      <c r="HS63" s="40">
        <v>0</v>
      </c>
      <c r="HT63" s="40">
        <v>0</v>
      </c>
      <c r="HU63" s="29">
        <v>2190</v>
      </c>
      <c r="HV63" s="21"/>
      <c r="HW63" s="29"/>
      <c r="HY63" s="29">
        <v>0</v>
      </c>
      <c r="HZ63" s="65" t="s">
        <v>691</v>
      </c>
      <c r="IA63" s="20" t="s">
        <v>798</v>
      </c>
      <c r="IB63" s="29">
        <v>2</v>
      </c>
      <c r="IC63" s="11">
        <v>1</v>
      </c>
      <c r="ID63" s="29">
        <v>0</v>
      </c>
      <c r="IE63" s="29">
        <v>1</v>
      </c>
    </row>
    <row r="64" spans="1:239">
      <c r="A64" s="65" t="s">
        <v>799</v>
      </c>
      <c r="B64" s="8" t="s">
        <v>800</v>
      </c>
      <c r="C64" s="9">
        <v>103</v>
      </c>
      <c r="D64" s="20">
        <v>103</v>
      </c>
      <c r="E64" s="9">
        <v>103</v>
      </c>
      <c r="F64" s="77">
        <v>105</v>
      </c>
      <c r="G64" s="9">
        <v>170</v>
      </c>
      <c r="H64" s="20">
        <v>168</v>
      </c>
      <c r="I64" s="20">
        <v>176</v>
      </c>
      <c r="J64" s="20">
        <f t="shared" si="19"/>
        <v>3</v>
      </c>
      <c r="K64" s="21">
        <v>3.5019455252918288E-2</v>
      </c>
      <c r="L64" s="21">
        <f>ABS((H64-G64)/H64)</f>
        <v>1.1904761904761904E-2</v>
      </c>
      <c r="M64" s="29">
        <v>1</v>
      </c>
      <c r="N64" s="9">
        <v>170</v>
      </c>
      <c r="O64" s="77">
        <v>173</v>
      </c>
      <c r="P64" s="55">
        <v>52.76</v>
      </c>
      <c r="Q64" s="55">
        <v>54.3</v>
      </c>
      <c r="R64" s="55">
        <v>51.3</v>
      </c>
      <c r="S64" s="20">
        <v>490</v>
      </c>
      <c r="T64" s="29">
        <v>901.36573779000003</v>
      </c>
      <c r="U64" s="29">
        <v>944.74980000000005</v>
      </c>
      <c r="V64" s="11">
        <v>965.45285920000003</v>
      </c>
      <c r="W64" s="11">
        <v>704</v>
      </c>
      <c r="X64" s="29">
        <v>799.3335242129059</v>
      </c>
      <c r="Y64" s="29">
        <f t="shared" si="20"/>
        <v>5</v>
      </c>
      <c r="Z64" s="29">
        <v>1</v>
      </c>
      <c r="AA64" s="14">
        <v>0.56999999999999995</v>
      </c>
      <c r="AB64" s="28">
        <v>43.382483333333333</v>
      </c>
      <c r="AC64" s="38">
        <v>93</v>
      </c>
      <c r="AD64" s="38">
        <v>88.8</v>
      </c>
      <c r="AE64" s="38"/>
      <c r="AF64" s="13">
        <v>43.44</v>
      </c>
      <c r="AG64" s="13"/>
      <c r="AH64" s="13">
        <v>46</v>
      </c>
      <c r="AI64" s="13">
        <v>44.72</v>
      </c>
      <c r="AJ64" s="11">
        <v>1</v>
      </c>
      <c r="AK64" s="13">
        <v>44.72</v>
      </c>
      <c r="AL64" s="13">
        <f>AVERAGE(AF64:AH64)</f>
        <v>44.72</v>
      </c>
      <c r="AM64" s="13">
        <f>AVERAGE(AF64:AH64)</f>
        <v>44.72</v>
      </c>
      <c r="AN64" s="14">
        <v>43.44</v>
      </c>
      <c r="AO64" s="9">
        <v>1</v>
      </c>
      <c r="AP64" s="57">
        <v>4.2820999999999998E-2</v>
      </c>
      <c r="AQ64" s="20">
        <v>56</v>
      </c>
      <c r="AR64" s="46">
        <v>0.46014218445999999</v>
      </c>
      <c r="AS64" s="28">
        <v>39</v>
      </c>
      <c r="AT64" s="12"/>
      <c r="AU64" s="12"/>
      <c r="AV64" s="12"/>
      <c r="AW64" s="11">
        <v>0</v>
      </c>
      <c r="AX64" s="28">
        <v>73</v>
      </c>
      <c r="AY64" s="28"/>
      <c r="AZ64" s="28"/>
      <c r="BA64" s="11">
        <v>0</v>
      </c>
      <c r="BB64" s="13">
        <v>50.06</v>
      </c>
      <c r="BC64" s="13">
        <v>41.97</v>
      </c>
      <c r="BD64" s="13">
        <v>33.53</v>
      </c>
      <c r="BE64" s="13">
        <v>0.9</v>
      </c>
      <c r="BF64" s="13">
        <v>37.15</v>
      </c>
      <c r="BG64" s="13">
        <v>0.33434999999999998</v>
      </c>
      <c r="BH64" s="11"/>
      <c r="BI64" s="11">
        <v>35</v>
      </c>
      <c r="BJ64" s="14"/>
      <c r="BK64" s="14">
        <v>1.4</v>
      </c>
      <c r="BL64" s="11">
        <v>0</v>
      </c>
      <c r="BM64" s="14">
        <v>0.95</v>
      </c>
      <c r="BN64" s="14">
        <v>0.94</v>
      </c>
      <c r="BO64" s="17">
        <v>12</v>
      </c>
      <c r="BP64" s="11">
        <v>12</v>
      </c>
      <c r="BQ64" s="11">
        <v>26</v>
      </c>
      <c r="BR64" s="18">
        <v>0.46153846153846156</v>
      </c>
      <c r="BS64" s="13"/>
      <c r="BT64" s="13"/>
      <c r="BU64" s="11">
        <v>65</v>
      </c>
      <c r="BV64" s="11"/>
      <c r="BW64" s="11">
        <v>77</v>
      </c>
      <c r="BX64" s="13">
        <v>64.2</v>
      </c>
      <c r="BY64" s="13"/>
      <c r="BZ64" s="16">
        <f t="shared" ref="BZ64:BZ91" si="39">AVERAGE(BW64:BY64)</f>
        <v>70.599999999999994</v>
      </c>
      <c r="CA64" s="11">
        <v>71</v>
      </c>
      <c r="CB64" s="29">
        <v>57</v>
      </c>
      <c r="CC64" s="13"/>
      <c r="CD64" s="29">
        <v>64</v>
      </c>
      <c r="CE64" s="29"/>
      <c r="CF64" s="29"/>
      <c r="CG64" s="29">
        <v>64</v>
      </c>
      <c r="CH64" s="29">
        <v>1</v>
      </c>
      <c r="CI64" s="17">
        <v>57</v>
      </c>
      <c r="CJ64" s="13">
        <v>78.3</v>
      </c>
      <c r="CK64" s="11">
        <f t="shared" ref="CK64:CK70" si="40">AVERAGE(CA64:CJ64)</f>
        <v>56.042857142857144</v>
      </c>
      <c r="CL64" s="131">
        <v>29</v>
      </c>
      <c r="CM64" s="29">
        <v>43</v>
      </c>
      <c r="CN64" s="20">
        <v>44</v>
      </c>
      <c r="CO64" s="75">
        <v>46</v>
      </c>
      <c r="CP64" s="75">
        <v>47</v>
      </c>
      <c r="CQ64" s="130">
        <v>46</v>
      </c>
      <c r="CR64" s="75">
        <v>73</v>
      </c>
      <c r="CS64" s="130">
        <v>74</v>
      </c>
      <c r="CT64" s="19">
        <v>77.2</v>
      </c>
      <c r="CU64" s="19">
        <v>54</v>
      </c>
      <c r="CV64" s="19">
        <v>47</v>
      </c>
      <c r="CW64" s="19">
        <v>25.8</v>
      </c>
      <c r="CX64" s="19">
        <v>59.4</v>
      </c>
      <c r="CY64" s="11">
        <v>48</v>
      </c>
      <c r="CZ64" s="11">
        <v>44</v>
      </c>
      <c r="DA64" s="20">
        <v>41</v>
      </c>
      <c r="DB64" s="11"/>
      <c r="DC64" s="11">
        <f t="shared" ref="DC64:DC91" si="41">AVERAGE(CZ64:DB64)</f>
        <v>42.5</v>
      </c>
      <c r="DD64" s="11">
        <v>36</v>
      </c>
      <c r="DE64" s="20">
        <v>12</v>
      </c>
      <c r="DF64" s="11"/>
      <c r="DG64" s="11">
        <f t="shared" ref="DG64:DG91" si="42">AVERAGE(DD64:DF64)</f>
        <v>24</v>
      </c>
      <c r="DH64" s="29">
        <v>15</v>
      </c>
      <c r="DI64" s="29">
        <v>2</v>
      </c>
      <c r="DJ64" s="19">
        <v>48.32</v>
      </c>
      <c r="DK64" s="19">
        <v>2.4500000000000002</v>
      </c>
      <c r="DL64" s="21">
        <v>0</v>
      </c>
      <c r="DM64" s="29">
        <v>0</v>
      </c>
      <c r="DN64" s="21">
        <v>1.3714285748345516</v>
      </c>
      <c r="DO64" s="20">
        <v>0</v>
      </c>
      <c r="DP64" s="20">
        <v>6</v>
      </c>
      <c r="DQ64" s="20">
        <v>-6</v>
      </c>
      <c r="DR64" s="20">
        <f t="shared" ref="DR64:DR82" si="43">DQ64+10</f>
        <v>4</v>
      </c>
      <c r="DS64" s="20">
        <v>27</v>
      </c>
      <c r="DT64" s="20">
        <v>144</v>
      </c>
      <c r="DU64" s="20">
        <v>193</v>
      </c>
      <c r="DV64" s="20">
        <v>31</v>
      </c>
      <c r="DW64" s="21">
        <v>0.87096774193548387</v>
      </c>
      <c r="DX64" s="21">
        <v>4.645161290322581</v>
      </c>
      <c r="DY64" s="21">
        <f t="shared" ref="DY64:DY91" si="44">(DS64-DT64)/DV64</f>
        <v>-3.774193548387097</v>
      </c>
      <c r="DZ64" s="21">
        <v>6.225806451612903</v>
      </c>
      <c r="EA64" s="20">
        <v>27</v>
      </c>
      <c r="EB64" s="20">
        <v>144</v>
      </c>
      <c r="EC64" s="20">
        <v>193</v>
      </c>
      <c r="ED64" s="20">
        <v>31</v>
      </c>
      <c r="EE64" s="21">
        <v>0.87096774193548387</v>
      </c>
      <c r="EF64" s="21">
        <v>4.645161290322581</v>
      </c>
      <c r="EG64" s="21">
        <f t="shared" ref="EG64:EG91" si="45">(EA64-EB64)/ED64</f>
        <v>-3.774193548387097</v>
      </c>
      <c r="EH64" s="21">
        <v>6.225806451612903</v>
      </c>
      <c r="EI64" s="20">
        <v>7</v>
      </c>
      <c r="EJ64" s="20">
        <v>114</v>
      </c>
      <c r="EK64" s="20">
        <v>103</v>
      </c>
      <c r="EL64" s="20">
        <v>21</v>
      </c>
      <c r="EM64" s="21">
        <v>0.33333333333333331</v>
      </c>
      <c r="EN64" s="21">
        <v>5.4285714285714288</v>
      </c>
      <c r="EO64" s="21">
        <f t="shared" ref="EO64:EO91" si="46">(EI64-EJ64)/EL64</f>
        <v>-5.0952380952380949</v>
      </c>
      <c r="EP64" s="21">
        <v>4.9047619047619051</v>
      </c>
      <c r="EQ64" s="20">
        <v>0</v>
      </c>
      <c r="ER64" s="20">
        <v>66</v>
      </c>
      <c r="ES64" s="20">
        <v>44</v>
      </c>
      <c r="ET64" s="20">
        <v>11</v>
      </c>
      <c r="EU64" s="21">
        <v>0</v>
      </c>
      <c r="EV64" s="21">
        <v>6</v>
      </c>
      <c r="EW64" s="21">
        <f t="shared" ref="EW64:EW91" si="47">(EQ64-ER64)/ET64</f>
        <v>-6</v>
      </c>
      <c r="EX64" s="21">
        <v>4</v>
      </c>
      <c r="EY64" s="20">
        <v>0</v>
      </c>
      <c r="EZ64" s="21">
        <v>-0.69314718055994529</v>
      </c>
      <c r="FA64" s="21">
        <v>10.277777777777779</v>
      </c>
      <c r="FB64" s="37">
        <v>9</v>
      </c>
      <c r="FC64" s="20">
        <v>0</v>
      </c>
      <c r="FD64" s="29">
        <v>0</v>
      </c>
      <c r="FE64" s="29">
        <v>2</v>
      </c>
      <c r="FF64" s="21">
        <v>9.8039000000000001E-2</v>
      </c>
      <c r="FG64" s="10">
        <v>0.30925860841074598</v>
      </c>
      <c r="FH64" s="10">
        <v>-0.78591593904847201</v>
      </c>
      <c r="FI64" s="10">
        <v>-0.29457592783734698</v>
      </c>
      <c r="FJ64" s="10">
        <v>-0.20891550141843601</v>
      </c>
      <c r="FK64" s="10">
        <v>-0.82465534224967696</v>
      </c>
      <c r="FL64" s="10">
        <v>-0.46932295728747098</v>
      </c>
      <c r="FM64" s="21">
        <v>4.6666600000000003</v>
      </c>
      <c r="FN64" s="20">
        <v>180</v>
      </c>
      <c r="FQ64" s="20">
        <v>102</v>
      </c>
      <c r="FR64" s="20">
        <v>106</v>
      </c>
      <c r="FS64" s="28">
        <v>24</v>
      </c>
      <c r="FT64" s="20">
        <v>45</v>
      </c>
      <c r="FU64" s="20">
        <v>66</v>
      </c>
      <c r="FX64" s="124">
        <v>7</v>
      </c>
      <c r="FY64" s="28">
        <v>8</v>
      </c>
      <c r="FZ64" s="123">
        <v>3.8</v>
      </c>
      <c r="GA64" s="129">
        <v>7</v>
      </c>
      <c r="GB64" s="9">
        <v>0</v>
      </c>
      <c r="GC64" s="13">
        <v>1.7</v>
      </c>
      <c r="GD64" s="15">
        <v>0.06</v>
      </c>
      <c r="GE64" s="15">
        <v>0.06</v>
      </c>
      <c r="GF64" s="15">
        <v>6.2700000000000006E-2</v>
      </c>
      <c r="GG64" s="15">
        <v>0.87</v>
      </c>
      <c r="GH64" s="9">
        <v>0</v>
      </c>
      <c r="GI64" s="9">
        <v>0</v>
      </c>
      <c r="GJ64" s="11">
        <v>1</v>
      </c>
      <c r="GK64" s="11">
        <v>0</v>
      </c>
      <c r="GL64" s="11">
        <v>0</v>
      </c>
      <c r="GM64" s="29">
        <v>11522099</v>
      </c>
      <c r="GN64" s="21">
        <v>13.651</v>
      </c>
      <c r="GO64" s="10">
        <v>6.22</v>
      </c>
      <c r="GP64" s="28">
        <v>6.22</v>
      </c>
      <c r="GQ64" s="28">
        <v>23.5</v>
      </c>
      <c r="GR64" s="28">
        <v>23.567</v>
      </c>
      <c r="GS64" s="28">
        <v>26.4</v>
      </c>
      <c r="GT64" s="28">
        <v>78.189697269999996</v>
      </c>
      <c r="GU64" s="21">
        <v>1</v>
      </c>
      <c r="GV64" s="29">
        <v>0</v>
      </c>
      <c r="GW64" s="21">
        <v>-0.56125630000000004</v>
      </c>
      <c r="GX64" s="29">
        <v>2</v>
      </c>
      <c r="GY64" s="29">
        <v>0</v>
      </c>
      <c r="GZ64" s="29">
        <v>0</v>
      </c>
      <c r="HA64" s="21">
        <v>-18.52</v>
      </c>
      <c r="HB64" s="20">
        <v>-19.43</v>
      </c>
      <c r="HC64" s="29">
        <v>1</v>
      </c>
      <c r="HD64" s="29">
        <v>0</v>
      </c>
      <c r="HE64" s="21">
        <v>0.87680000000000002</v>
      </c>
      <c r="HF64" s="29">
        <v>48.896999999999998</v>
      </c>
      <c r="HG64" s="20">
        <v>92</v>
      </c>
      <c r="HH64" s="20">
        <v>75</v>
      </c>
      <c r="HI64" s="21">
        <v>0.57096429999999998</v>
      </c>
      <c r="HJ64" s="20">
        <v>97.66</v>
      </c>
      <c r="HK64" s="21">
        <v>0.4705684</v>
      </c>
      <c r="HL64" s="21">
        <v>0.49</v>
      </c>
      <c r="HM64" s="29">
        <v>57</v>
      </c>
      <c r="HN64" s="20">
        <v>97.82</v>
      </c>
      <c r="HO64" s="29">
        <v>47</v>
      </c>
      <c r="HP64" s="20">
        <v>50</v>
      </c>
      <c r="HQ64" s="21">
        <v>19.346329999999998</v>
      </c>
      <c r="HR64" s="21">
        <v>28.966850000000001</v>
      </c>
      <c r="HS64" s="40">
        <v>0</v>
      </c>
      <c r="HT64" s="40">
        <v>0</v>
      </c>
      <c r="HU64" s="29">
        <v>8940</v>
      </c>
      <c r="HV64" s="21">
        <v>1.201058</v>
      </c>
      <c r="HW64" s="29">
        <v>581540</v>
      </c>
      <c r="HX64" s="20">
        <v>579021.38</v>
      </c>
      <c r="HY64" s="29">
        <v>0</v>
      </c>
      <c r="HZ64" s="65" t="s">
        <v>801</v>
      </c>
      <c r="IA64" s="20" t="s">
        <v>712</v>
      </c>
      <c r="IB64" s="29">
        <v>4</v>
      </c>
      <c r="IC64" s="11">
        <v>0</v>
      </c>
      <c r="ID64" s="29">
        <v>1</v>
      </c>
      <c r="IE64" s="29">
        <v>1</v>
      </c>
    </row>
    <row r="65" spans="1:239">
      <c r="A65" s="65" t="s">
        <v>802</v>
      </c>
      <c r="B65" s="8" t="s">
        <v>803</v>
      </c>
      <c r="C65" s="9">
        <v>146</v>
      </c>
      <c r="D65" s="20">
        <v>146</v>
      </c>
      <c r="E65" s="9">
        <v>146</v>
      </c>
      <c r="F65" s="77">
        <v>150</v>
      </c>
      <c r="G65" s="9">
        <v>241</v>
      </c>
      <c r="H65" s="20">
        <v>241</v>
      </c>
      <c r="I65" s="20">
        <v>253</v>
      </c>
      <c r="J65" s="20">
        <f t="shared" si="19"/>
        <v>3</v>
      </c>
      <c r="K65" s="21">
        <v>3.2653061224489799E-2</v>
      </c>
      <c r="L65" s="21">
        <f>ABS((H65-G65)/H65)</f>
        <v>0</v>
      </c>
      <c r="M65" s="29">
        <v>1</v>
      </c>
      <c r="N65" s="9">
        <v>241</v>
      </c>
      <c r="O65" s="77">
        <v>249</v>
      </c>
      <c r="P65" s="55">
        <v>44.65</v>
      </c>
      <c r="Q65" s="55">
        <v>45.24</v>
      </c>
      <c r="R65" s="55">
        <v>44.08</v>
      </c>
      <c r="S65" s="20">
        <v>560</v>
      </c>
      <c r="T65" s="29">
        <v>620.60775287000001</v>
      </c>
      <c r="U65" s="29">
        <v>518.4547</v>
      </c>
      <c r="V65" s="11">
        <v>684.51669059999995</v>
      </c>
      <c r="W65" s="11">
        <v>640</v>
      </c>
      <c r="X65" s="29">
        <v>558.46169306572028</v>
      </c>
      <c r="Y65" s="29">
        <f t="shared" si="20"/>
        <v>5</v>
      </c>
      <c r="Z65" s="29">
        <v>1</v>
      </c>
      <c r="AA65" s="14">
        <v>1.37</v>
      </c>
      <c r="AB65" s="28">
        <v>54.359736666666663</v>
      </c>
      <c r="AC65" s="38">
        <v>96</v>
      </c>
      <c r="AD65" s="38"/>
      <c r="AE65" s="38"/>
      <c r="AF65" s="13"/>
      <c r="AG65" s="28">
        <v>50.31</v>
      </c>
      <c r="AH65" s="13"/>
      <c r="AI65" s="13">
        <v>50.31</v>
      </c>
      <c r="AJ65" s="11">
        <v>1</v>
      </c>
      <c r="AK65" s="13">
        <v>50.31</v>
      </c>
      <c r="AL65" s="13"/>
      <c r="AM65" s="13">
        <v>46</v>
      </c>
      <c r="AN65" s="14">
        <v>39.687620000000003</v>
      </c>
      <c r="AO65" s="9"/>
      <c r="AP65" s="57">
        <v>9.5639000000000002E-2</v>
      </c>
      <c r="AQ65" s="20">
        <v>51</v>
      </c>
      <c r="AR65" s="46">
        <v>0.45960454331549999</v>
      </c>
      <c r="AS65" s="28">
        <v>27</v>
      </c>
      <c r="AT65" s="12">
        <v>2.0870000000000002</v>
      </c>
      <c r="AU65" s="12">
        <v>3.3980000000000001</v>
      </c>
      <c r="AV65" s="12">
        <v>2.714</v>
      </c>
      <c r="AW65" s="11">
        <v>1</v>
      </c>
      <c r="AX65" s="28">
        <v>36.237679999999997</v>
      </c>
      <c r="AY65" s="28">
        <v>68.800060000000002</v>
      </c>
      <c r="AZ65" s="28">
        <v>51.834009999999999</v>
      </c>
      <c r="BA65" s="11">
        <v>1</v>
      </c>
      <c r="BB65" s="13">
        <v>63.8</v>
      </c>
      <c r="BC65" s="13">
        <v>48.2</v>
      </c>
      <c r="BD65" s="13">
        <v>31.2</v>
      </c>
      <c r="BE65" s="13">
        <v>9.4499999999999993</v>
      </c>
      <c r="BF65" s="13">
        <v>43.8</v>
      </c>
      <c r="BG65" s="13">
        <v>4.1391</v>
      </c>
      <c r="BH65" s="11"/>
      <c r="BI65" s="11">
        <v>27.5</v>
      </c>
      <c r="BJ65" s="14"/>
      <c r="BK65" s="14">
        <v>1.5</v>
      </c>
      <c r="BL65" s="11">
        <v>1</v>
      </c>
      <c r="BM65" s="14"/>
      <c r="BN65" s="14">
        <v>1.2</v>
      </c>
      <c r="BO65" s="17">
        <v>2</v>
      </c>
      <c r="BP65" s="11">
        <v>2</v>
      </c>
      <c r="BQ65" s="11">
        <v>3</v>
      </c>
      <c r="BR65" s="18">
        <v>0.66666666666666663</v>
      </c>
      <c r="BS65" s="13">
        <v>80</v>
      </c>
      <c r="BT65" s="13">
        <v>82</v>
      </c>
      <c r="BU65" s="11">
        <v>80</v>
      </c>
      <c r="BV65" s="11"/>
      <c r="BW65" s="11">
        <v>76</v>
      </c>
      <c r="BX65" s="13">
        <v>57.45</v>
      </c>
      <c r="BY65" s="13"/>
      <c r="BZ65" s="16">
        <f t="shared" si="39"/>
        <v>66.724999999999994</v>
      </c>
      <c r="CA65" s="11">
        <v>41</v>
      </c>
      <c r="CB65" s="29">
        <v>54.8</v>
      </c>
      <c r="CC65" s="13"/>
      <c r="CD65" s="29">
        <v>47.9</v>
      </c>
      <c r="CE65" s="29"/>
      <c r="CF65" s="29"/>
      <c r="CG65" s="29">
        <v>47.9</v>
      </c>
      <c r="CH65" s="29">
        <v>1</v>
      </c>
      <c r="CI65" s="17">
        <v>50</v>
      </c>
      <c r="CJ65" s="13">
        <v>83</v>
      </c>
      <c r="CK65" s="11">
        <f t="shared" si="40"/>
        <v>46.51428571428572</v>
      </c>
      <c r="CL65" s="131">
        <v>47</v>
      </c>
      <c r="CM65" s="29">
        <v>42.666666666666664</v>
      </c>
      <c r="CN65" s="20">
        <v>18</v>
      </c>
      <c r="CO65" s="75">
        <v>87</v>
      </c>
      <c r="CP65" s="75">
        <v>81</v>
      </c>
      <c r="CQ65" s="130">
        <v>91</v>
      </c>
      <c r="CR65" s="75">
        <v>25</v>
      </c>
      <c r="CS65" s="130">
        <v>56</v>
      </c>
      <c r="CT65" s="19">
        <v>95.4</v>
      </c>
      <c r="CU65" s="19">
        <v>82.8</v>
      </c>
      <c r="CV65" s="19">
        <v>81.8</v>
      </c>
      <c r="CW65" s="19">
        <v>70.599999999999994</v>
      </c>
      <c r="CX65" s="19">
        <v>86.666666666666671</v>
      </c>
      <c r="CY65" s="11">
        <v>84</v>
      </c>
      <c r="CZ65" s="11">
        <v>49</v>
      </c>
      <c r="DA65" s="20">
        <v>53</v>
      </c>
      <c r="DB65" s="11">
        <v>53</v>
      </c>
      <c r="DC65" s="11">
        <f t="shared" si="41"/>
        <v>51.666666666666664</v>
      </c>
      <c r="DD65" s="11">
        <v>73</v>
      </c>
      <c r="DE65" s="20">
        <v>36</v>
      </c>
      <c r="DF65" s="11"/>
      <c r="DG65" s="11">
        <f t="shared" si="42"/>
        <v>54.5</v>
      </c>
      <c r="DH65" s="29">
        <v>22</v>
      </c>
      <c r="DI65" s="29">
        <v>3</v>
      </c>
      <c r="DJ65" s="19">
        <v>19.739999999999998</v>
      </c>
      <c r="DK65" s="19">
        <v>0</v>
      </c>
      <c r="DL65" s="21">
        <v>0</v>
      </c>
      <c r="DM65" s="29">
        <v>0</v>
      </c>
      <c r="DN65" s="21">
        <v>1.3714285748345514</v>
      </c>
      <c r="DO65" s="20">
        <v>0</v>
      </c>
      <c r="DP65" s="20">
        <v>9</v>
      </c>
      <c r="DQ65" s="20">
        <v>-9</v>
      </c>
      <c r="DR65" s="20">
        <f t="shared" si="43"/>
        <v>1</v>
      </c>
      <c r="DS65" s="20">
        <v>0</v>
      </c>
      <c r="DT65" s="20">
        <v>243</v>
      </c>
      <c r="DU65" s="20">
        <v>27</v>
      </c>
      <c r="DV65" s="20">
        <v>27</v>
      </c>
      <c r="DW65" s="21">
        <v>0</v>
      </c>
      <c r="DX65" s="21">
        <v>9</v>
      </c>
      <c r="DY65" s="21">
        <f t="shared" si="44"/>
        <v>-9</v>
      </c>
      <c r="DZ65" s="21">
        <v>1</v>
      </c>
      <c r="EA65" s="20">
        <v>0</v>
      </c>
      <c r="EB65" s="20">
        <v>243</v>
      </c>
      <c r="EC65" s="20">
        <v>27</v>
      </c>
      <c r="ED65" s="20">
        <v>27</v>
      </c>
      <c r="EE65" s="21">
        <v>0</v>
      </c>
      <c r="EF65" s="21">
        <v>9</v>
      </c>
      <c r="EG65" s="21">
        <f t="shared" si="45"/>
        <v>-9</v>
      </c>
      <c r="EH65" s="21">
        <v>1</v>
      </c>
      <c r="EI65" s="20">
        <v>0</v>
      </c>
      <c r="EJ65" s="20">
        <v>189</v>
      </c>
      <c r="EK65" s="20">
        <v>21</v>
      </c>
      <c r="EL65" s="20">
        <v>21</v>
      </c>
      <c r="EM65" s="21">
        <v>0</v>
      </c>
      <c r="EN65" s="21">
        <v>9</v>
      </c>
      <c r="EO65" s="21">
        <f t="shared" si="46"/>
        <v>-9</v>
      </c>
      <c r="EP65" s="21">
        <v>1</v>
      </c>
      <c r="EQ65" s="20">
        <v>0</v>
      </c>
      <c r="ER65" s="20">
        <v>99</v>
      </c>
      <c r="ES65" s="20">
        <v>11</v>
      </c>
      <c r="ET65" s="20">
        <v>11</v>
      </c>
      <c r="EU65" s="21">
        <v>0</v>
      </c>
      <c r="EV65" s="21">
        <v>9</v>
      </c>
      <c r="EW65" s="21">
        <f t="shared" si="47"/>
        <v>-9</v>
      </c>
      <c r="EX65" s="21">
        <v>1</v>
      </c>
      <c r="EY65" s="20">
        <v>0</v>
      </c>
      <c r="EZ65" s="21">
        <v>-0.69314718055994529</v>
      </c>
      <c r="FA65" s="21">
        <v>12.944444444444445</v>
      </c>
      <c r="FB65" s="37">
        <v>13</v>
      </c>
      <c r="FC65" s="20">
        <v>0</v>
      </c>
      <c r="FD65" s="29">
        <v>0</v>
      </c>
      <c r="FE65" s="29">
        <v>2</v>
      </c>
      <c r="FF65" s="21">
        <v>6.8626999999999994E-2</v>
      </c>
      <c r="FG65" s="10">
        <v>6.1683928076431201E-2</v>
      </c>
      <c r="FH65" s="10">
        <v>3.9427810863173603E-2</v>
      </c>
      <c r="FI65" s="10">
        <v>-0.62483991921410797</v>
      </c>
      <c r="FJ65" s="10">
        <v>8.0826478281831496E-2</v>
      </c>
      <c r="FK65" s="10">
        <v>-0.40902349771871599</v>
      </c>
      <c r="FL65" s="10">
        <v>-0.19453285309721399</v>
      </c>
      <c r="FM65" s="21">
        <v>4.4713500000000002</v>
      </c>
      <c r="FN65" s="20">
        <v>51</v>
      </c>
      <c r="FQ65" s="20">
        <v>103</v>
      </c>
      <c r="FR65" s="20">
        <v>103</v>
      </c>
      <c r="FS65" s="28">
        <v>29</v>
      </c>
      <c r="FT65" s="20">
        <v>50</v>
      </c>
      <c r="FU65" s="20">
        <v>72</v>
      </c>
      <c r="FV65" s="28">
        <v>42</v>
      </c>
      <c r="FW65" s="20">
        <v>0.255</v>
      </c>
      <c r="FX65" s="124">
        <v>10</v>
      </c>
      <c r="FY65" s="28">
        <v>5.7</v>
      </c>
      <c r="FZ65" s="123">
        <v>9.3000000000000007</v>
      </c>
      <c r="GA65" s="129">
        <v>10</v>
      </c>
      <c r="GB65" s="9">
        <v>0</v>
      </c>
      <c r="GC65" s="13">
        <v>16.2</v>
      </c>
      <c r="GD65" s="15">
        <v>0.62</v>
      </c>
      <c r="GE65" s="15">
        <v>0.62</v>
      </c>
      <c r="GF65" s="15">
        <v>0.62239999999999995</v>
      </c>
      <c r="GG65" s="15">
        <v>0.84</v>
      </c>
      <c r="GH65" s="9">
        <v>0</v>
      </c>
      <c r="GI65" s="9">
        <v>0</v>
      </c>
      <c r="GJ65" s="11">
        <v>1</v>
      </c>
      <c r="GK65" s="11">
        <v>0</v>
      </c>
      <c r="GL65" s="11">
        <v>0</v>
      </c>
      <c r="GM65" s="29">
        <v>9218789</v>
      </c>
      <c r="GN65" s="21">
        <v>9.7569999999999997</v>
      </c>
      <c r="GO65" s="10">
        <v>7</v>
      </c>
      <c r="GP65" s="28">
        <v>6.9980000000000002</v>
      </c>
      <c r="GQ65" s="28">
        <v>11.8</v>
      </c>
      <c r="GR65" s="28">
        <v>11.577999999999999</v>
      </c>
      <c r="GS65" s="28">
        <v>13.5</v>
      </c>
      <c r="GT65" s="28">
        <v>86.644699099999997</v>
      </c>
      <c r="GU65" s="21">
        <v>1</v>
      </c>
      <c r="GV65" s="29">
        <v>0</v>
      </c>
      <c r="GW65" s="21">
        <v>-4.6051700000000002</v>
      </c>
      <c r="GX65" s="29">
        <v>0</v>
      </c>
      <c r="GY65" s="29">
        <v>0</v>
      </c>
      <c r="GZ65" s="29">
        <v>0</v>
      </c>
      <c r="HA65" s="21">
        <v>13.58</v>
      </c>
      <c r="HB65" s="20">
        <v>-13.53</v>
      </c>
      <c r="HC65" s="29">
        <v>1</v>
      </c>
      <c r="HD65" s="29">
        <v>1</v>
      </c>
      <c r="HE65" s="21">
        <v>1</v>
      </c>
      <c r="HF65" s="29">
        <v>100</v>
      </c>
      <c r="HG65" s="20">
        <v>100</v>
      </c>
      <c r="HH65" s="20">
        <v>100</v>
      </c>
      <c r="HI65" s="21">
        <v>0</v>
      </c>
      <c r="HJ65" s="20">
        <v>521.85</v>
      </c>
      <c r="HK65" s="21">
        <v>0</v>
      </c>
      <c r="HL65" s="21">
        <v>0</v>
      </c>
      <c r="HM65" s="29">
        <v>0</v>
      </c>
      <c r="HN65" s="20">
        <v>519.04</v>
      </c>
      <c r="HO65" s="29">
        <v>0</v>
      </c>
      <c r="HP65" s="20">
        <v>0</v>
      </c>
      <c r="HQ65" s="21">
        <v>0</v>
      </c>
      <c r="HR65" s="21">
        <v>103.70959999999999</v>
      </c>
      <c r="HS65" s="40">
        <v>1</v>
      </c>
      <c r="HT65" s="40">
        <v>1</v>
      </c>
      <c r="HU65" s="29">
        <v>7870</v>
      </c>
      <c r="HV65" s="21">
        <v>1.67</v>
      </c>
      <c r="HW65" s="29">
        <v>94080</v>
      </c>
      <c r="HX65" s="20">
        <v>110956.3</v>
      </c>
      <c r="HY65" s="29">
        <v>1</v>
      </c>
      <c r="HZ65" s="65" t="s">
        <v>943</v>
      </c>
      <c r="IA65" s="20" t="s">
        <v>804</v>
      </c>
      <c r="IB65" s="29">
        <v>6</v>
      </c>
      <c r="IC65" s="11">
        <v>0</v>
      </c>
      <c r="ID65" s="29">
        <v>1</v>
      </c>
      <c r="IE65" s="29">
        <v>1</v>
      </c>
    </row>
    <row r="66" spans="1:239">
      <c r="A66" s="65" t="s">
        <v>772</v>
      </c>
      <c r="B66" s="8" t="s">
        <v>805</v>
      </c>
      <c r="C66" s="9"/>
      <c r="D66" s="20">
        <v>16</v>
      </c>
      <c r="E66" s="9">
        <v>16</v>
      </c>
      <c r="F66" s="77">
        <v>23.5</v>
      </c>
      <c r="G66" s="9"/>
      <c r="H66" s="20">
        <v>21</v>
      </c>
      <c r="I66" s="20">
        <v>29</v>
      </c>
      <c r="J66" s="20">
        <f t="shared" si="19"/>
        <v>2</v>
      </c>
      <c r="K66" s="21">
        <v>0.38095238095238093</v>
      </c>
      <c r="L66" s="20"/>
      <c r="M66" s="29">
        <v>0</v>
      </c>
      <c r="N66" s="9">
        <v>21</v>
      </c>
      <c r="O66" s="77">
        <v>31.5</v>
      </c>
      <c r="P66" s="55">
        <v>70.510000000000005</v>
      </c>
      <c r="Q66" s="55">
        <v>72.72</v>
      </c>
      <c r="R66" s="55">
        <v>68.400000000000006</v>
      </c>
      <c r="S66" s="20">
        <v>80</v>
      </c>
      <c r="T66" s="29">
        <v>6524.6226264999996</v>
      </c>
      <c r="U66" s="29">
        <v>5509.5360000000001</v>
      </c>
      <c r="V66" s="11">
        <v>6376.1942879999997</v>
      </c>
      <c r="W66" s="11">
        <v>6140</v>
      </c>
      <c r="X66" s="29">
        <v>5131.6851435249891</v>
      </c>
      <c r="Y66" s="29">
        <f t="shared" si="20"/>
        <v>5</v>
      </c>
      <c r="Z66" s="29">
        <v>1</v>
      </c>
      <c r="AA66" s="14">
        <v>3.61</v>
      </c>
      <c r="AB66" s="28">
        <v>147.65516666666667</v>
      </c>
      <c r="AC66" s="38">
        <v>27</v>
      </c>
      <c r="AD66" s="38"/>
      <c r="AE66" s="38"/>
      <c r="AF66" s="13">
        <v>48.35</v>
      </c>
      <c r="AG66" s="28">
        <v>49.15</v>
      </c>
      <c r="AH66" s="13">
        <v>49.2</v>
      </c>
      <c r="AI66" s="13">
        <v>48.9</v>
      </c>
      <c r="AJ66" s="11">
        <v>1</v>
      </c>
      <c r="AK66" s="13">
        <v>48.9</v>
      </c>
      <c r="AL66" s="13">
        <f t="shared" ref="AL66:AL73" si="48">AVERAGE(AF66:AH66)</f>
        <v>48.9</v>
      </c>
      <c r="AM66" s="13">
        <f t="shared" ref="AM66:AM73" si="49">AVERAGE(AF66:AH66)</f>
        <v>48.9</v>
      </c>
      <c r="AN66" s="14">
        <v>48.35</v>
      </c>
      <c r="AO66" s="9">
        <v>0</v>
      </c>
      <c r="AP66" s="57">
        <v>3.4412999999999999E-2</v>
      </c>
      <c r="AQ66" s="20">
        <v>42</v>
      </c>
      <c r="AR66" s="46">
        <v>0.19026717452399999</v>
      </c>
      <c r="AS66" s="28">
        <v>25</v>
      </c>
      <c r="AT66" s="12">
        <v>5.2670000000000003</v>
      </c>
      <c r="AU66" s="12">
        <v>6.8019999999999996</v>
      </c>
      <c r="AV66" s="12">
        <v>6.032</v>
      </c>
      <c r="AW66" s="11">
        <v>1</v>
      </c>
      <c r="AX66" s="28">
        <v>74.378510000000006</v>
      </c>
      <c r="AY66" s="28">
        <v>86.867850000000004</v>
      </c>
      <c r="AZ66" s="28">
        <v>80.675529999999995</v>
      </c>
      <c r="BA66" s="11">
        <v>1</v>
      </c>
      <c r="BB66" s="13">
        <v>25.4</v>
      </c>
      <c r="BC66" s="13">
        <v>19.100000000000001</v>
      </c>
      <c r="BD66" s="13">
        <v>13</v>
      </c>
      <c r="BE66" s="13">
        <v>1.65</v>
      </c>
      <c r="BF66" s="13">
        <v>34.549999999999997</v>
      </c>
      <c r="BG66" s="13">
        <v>0.57007499999999989</v>
      </c>
      <c r="BH66" s="11">
        <v>123</v>
      </c>
      <c r="BI66" s="11">
        <v>123</v>
      </c>
      <c r="BJ66" s="14">
        <v>2.5</v>
      </c>
      <c r="BK66" s="14">
        <v>1.5</v>
      </c>
      <c r="BL66" s="11">
        <v>1</v>
      </c>
      <c r="BM66" s="14">
        <v>1</v>
      </c>
      <c r="BN66" s="14">
        <v>2.188333333333333</v>
      </c>
      <c r="BO66" s="17">
        <v>38.6</v>
      </c>
      <c r="BP66" s="11">
        <v>39</v>
      </c>
      <c r="BQ66" s="11"/>
      <c r="BR66" s="18"/>
      <c r="BS66" s="13">
        <v>88</v>
      </c>
      <c r="BT66" s="13">
        <v>88</v>
      </c>
      <c r="BU66" s="11">
        <v>88</v>
      </c>
      <c r="BV66" s="11"/>
      <c r="BW66" s="11">
        <v>84</v>
      </c>
      <c r="BX66" s="13">
        <v>92.8</v>
      </c>
      <c r="BY66" s="13"/>
      <c r="BZ66" s="16">
        <f t="shared" si="39"/>
        <v>88.4</v>
      </c>
      <c r="CA66" s="11">
        <v>92</v>
      </c>
      <c r="CB66" s="29"/>
      <c r="CC66" s="13"/>
      <c r="CD66" s="29">
        <v>92</v>
      </c>
      <c r="CE66" s="29"/>
      <c r="CF66" s="29"/>
      <c r="CG66" s="29">
        <v>92</v>
      </c>
      <c r="CH66" s="29">
        <v>1</v>
      </c>
      <c r="CI66" s="17"/>
      <c r="CJ66" s="13">
        <v>78.900000000000006</v>
      </c>
      <c r="CK66" s="11">
        <f t="shared" si="40"/>
        <v>71.179999999999993</v>
      </c>
      <c r="CL66" s="131">
        <v>70</v>
      </c>
      <c r="CM66" s="29">
        <v>69.666666666666671</v>
      </c>
      <c r="CN66" s="20">
        <v>97</v>
      </c>
      <c r="CO66" s="75">
        <v>90</v>
      </c>
      <c r="CP66" s="75">
        <v>70</v>
      </c>
      <c r="CQ66" s="130">
        <v>92</v>
      </c>
      <c r="CR66" s="75">
        <v>93</v>
      </c>
      <c r="CS66" s="130">
        <v>99</v>
      </c>
      <c r="CT66" s="19">
        <v>98.8</v>
      </c>
      <c r="CU66" s="19">
        <v>84.6</v>
      </c>
      <c r="CV66" s="19">
        <v>73.599999999999994</v>
      </c>
      <c r="CW66" s="19">
        <v>77.8</v>
      </c>
      <c r="CX66" s="19">
        <v>85.666666666666671</v>
      </c>
      <c r="CY66" s="11">
        <v>93</v>
      </c>
      <c r="CZ66" s="11"/>
      <c r="DA66" s="20">
        <v>34</v>
      </c>
      <c r="DB66" s="11">
        <v>78</v>
      </c>
      <c r="DC66" s="11">
        <f t="shared" si="41"/>
        <v>56</v>
      </c>
      <c r="DD66" s="11"/>
      <c r="DE66" s="20">
        <v>96</v>
      </c>
      <c r="DF66" s="11">
        <v>94</v>
      </c>
      <c r="DG66" s="11">
        <f t="shared" si="42"/>
        <v>95</v>
      </c>
      <c r="DH66" s="29">
        <v>70</v>
      </c>
      <c r="DI66" s="29">
        <v>89</v>
      </c>
      <c r="DJ66" s="19">
        <v>78.97</v>
      </c>
      <c r="DK66" s="19">
        <v>3.75</v>
      </c>
      <c r="DL66" s="21">
        <v>1</v>
      </c>
      <c r="DM66" s="29">
        <v>0</v>
      </c>
      <c r="DN66" s="21">
        <v>3.2428571496691028</v>
      </c>
      <c r="DO66" s="20">
        <v>5</v>
      </c>
      <c r="DP66" s="20">
        <v>1</v>
      </c>
      <c r="DQ66" s="20">
        <v>4</v>
      </c>
      <c r="DR66" s="20">
        <f t="shared" si="43"/>
        <v>14</v>
      </c>
      <c r="DS66" s="20">
        <v>226</v>
      </c>
      <c r="DT66" s="20">
        <v>24</v>
      </c>
      <c r="DU66" s="20">
        <v>542</v>
      </c>
      <c r="DV66" s="20">
        <v>34</v>
      </c>
      <c r="DW66" s="21">
        <v>6.6470588235294121</v>
      </c>
      <c r="DX66" s="21">
        <v>0.70588235294117652</v>
      </c>
      <c r="DY66" s="21">
        <f t="shared" si="44"/>
        <v>5.9411764705882355</v>
      </c>
      <c r="DZ66" s="21">
        <v>15.941176470588236</v>
      </c>
      <c r="EA66" s="20">
        <v>196</v>
      </c>
      <c r="EB66" s="20">
        <v>24</v>
      </c>
      <c r="EC66" s="20">
        <v>482</v>
      </c>
      <c r="ED66" s="20">
        <v>31</v>
      </c>
      <c r="EE66" s="21">
        <v>6.32258064516129</v>
      </c>
      <c r="EF66" s="21">
        <v>0.77419354838709675</v>
      </c>
      <c r="EG66" s="21">
        <f t="shared" si="45"/>
        <v>5.5483870967741939</v>
      </c>
      <c r="EH66" s="21">
        <v>15.548387096774194</v>
      </c>
      <c r="EI66" s="20">
        <v>103</v>
      </c>
      <c r="EJ66" s="20">
        <v>22</v>
      </c>
      <c r="EK66" s="20">
        <v>291</v>
      </c>
      <c r="EL66" s="20">
        <v>21</v>
      </c>
      <c r="EM66" s="21">
        <v>4.9047619047619051</v>
      </c>
      <c r="EN66" s="21">
        <v>1.0476190476190477</v>
      </c>
      <c r="EO66" s="21">
        <f t="shared" si="46"/>
        <v>3.8571428571428572</v>
      </c>
      <c r="EP66" s="21">
        <v>13.857142857142858</v>
      </c>
      <c r="EQ66" s="20">
        <v>55</v>
      </c>
      <c r="ER66" s="20">
        <v>11</v>
      </c>
      <c r="ES66" s="20">
        <v>154</v>
      </c>
      <c r="ET66" s="20">
        <v>11</v>
      </c>
      <c r="EU66" s="21">
        <v>5</v>
      </c>
      <c r="EV66" s="21">
        <v>1</v>
      </c>
      <c r="EW66" s="21">
        <f t="shared" si="47"/>
        <v>4</v>
      </c>
      <c r="EX66" s="21">
        <v>14</v>
      </c>
      <c r="EY66" s="20">
        <v>32</v>
      </c>
      <c r="EZ66" s="21">
        <v>3.4657359027997265</v>
      </c>
      <c r="FA66" s="21">
        <v>7.1111111111111107</v>
      </c>
      <c r="FB66" s="37">
        <v>9</v>
      </c>
      <c r="FC66" s="20">
        <v>0</v>
      </c>
      <c r="FD66" s="29">
        <v>0</v>
      </c>
      <c r="FE66" s="29">
        <v>2</v>
      </c>
      <c r="FF66" s="21">
        <v>0.112745</v>
      </c>
      <c r="FG66" s="10">
        <v>-0.143636505190229</v>
      </c>
      <c r="FH66" s="10">
        <v>0.55187299535901801</v>
      </c>
      <c r="FI66" s="10">
        <v>0.71409582584017395</v>
      </c>
      <c r="FJ66" s="10">
        <v>0.47682824778862998</v>
      </c>
      <c r="FK66" s="10">
        <v>0.83361529960969005</v>
      </c>
      <c r="FL66" s="10">
        <v>0.633416075589183</v>
      </c>
      <c r="FM66" s="21">
        <v>6.9</v>
      </c>
      <c r="FN66" s="20">
        <v>110</v>
      </c>
      <c r="FO66" s="28">
        <v>11.7</v>
      </c>
      <c r="FP66" s="21">
        <v>-1.0808428348130239</v>
      </c>
      <c r="FQ66" s="20">
        <v>98</v>
      </c>
      <c r="FR66" s="20">
        <v>106</v>
      </c>
      <c r="FS66" s="20">
        <v>1.9</v>
      </c>
      <c r="FT66" s="20">
        <v>36</v>
      </c>
      <c r="FU66" s="20">
        <v>45</v>
      </c>
      <c r="FV66" s="20">
        <v>30.2</v>
      </c>
      <c r="FW66" s="20">
        <v>0.42199999999999999</v>
      </c>
      <c r="FX66" s="124">
        <v>5</v>
      </c>
      <c r="FY66" s="28">
        <v>10.3</v>
      </c>
      <c r="FZ66" s="123">
        <v>10.5</v>
      </c>
      <c r="GA66" s="129">
        <v>5</v>
      </c>
      <c r="GB66" s="9">
        <v>0</v>
      </c>
      <c r="GC66" s="13">
        <v>49.4</v>
      </c>
      <c r="GD66" s="15">
        <v>0.72</v>
      </c>
      <c r="GE66" s="15">
        <v>0.72</v>
      </c>
      <c r="GF66" s="15">
        <v>0.61040000000000005</v>
      </c>
      <c r="GG66" s="15">
        <v>0.7</v>
      </c>
      <c r="GH66" s="9">
        <v>1</v>
      </c>
      <c r="GI66" s="9">
        <v>0</v>
      </c>
      <c r="GJ66" s="11">
        <v>0</v>
      </c>
      <c r="GK66" s="11">
        <v>0</v>
      </c>
      <c r="GL66" s="11">
        <v>0</v>
      </c>
      <c r="GM66" s="29">
        <v>17503607</v>
      </c>
      <c r="GN66" s="21">
        <v>20.14</v>
      </c>
      <c r="GO66" s="10">
        <v>3.77</v>
      </c>
      <c r="GP66" s="28">
        <v>3.7719999999999998</v>
      </c>
      <c r="GQ66" s="28">
        <v>49.7</v>
      </c>
      <c r="GR66" s="28">
        <v>49.822000000000003</v>
      </c>
      <c r="GS66" s="28">
        <v>53.6</v>
      </c>
      <c r="GT66" s="28">
        <v>27.340000150000002</v>
      </c>
      <c r="GU66" s="21">
        <v>0.46661999999999998</v>
      </c>
      <c r="GV66" s="29">
        <v>0</v>
      </c>
      <c r="GW66" s="21">
        <v>6.2629830000000002</v>
      </c>
      <c r="GX66" s="29">
        <v>16</v>
      </c>
      <c r="GY66" s="29">
        <v>0</v>
      </c>
      <c r="GZ66" s="29">
        <v>0</v>
      </c>
      <c r="HA66" s="21">
        <v>3.08</v>
      </c>
      <c r="HB66" s="20">
        <v>2.16</v>
      </c>
      <c r="HC66" s="29">
        <v>1</v>
      </c>
      <c r="HD66" s="29">
        <v>1</v>
      </c>
      <c r="HE66" s="21">
        <v>1</v>
      </c>
      <c r="HF66" s="29">
        <v>12.17</v>
      </c>
      <c r="HG66" s="20">
        <v>100</v>
      </c>
      <c r="HH66" s="20">
        <v>100</v>
      </c>
      <c r="HI66" s="21">
        <v>0.79440679999999997</v>
      </c>
      <c r="HJ66" s="20">
        <v>71.510000000000005</v>
      </c>
      <c r="HK66" s="21">
        <v>0.90522469999999999</v>
      </c>
      <c r="HL66" s="21">
        <v>0.89</v>
      </c>
      <c r="HM66" s="29">
        <v>80</v>
      </c>
      <c r="HN66" s="20">
        <v>71.73</v>
      </c>
      <c r="HO66" s="29">
        <v>91</v>
      </c>
      <c r="HP66" s="20">
        <v>89</v>
      </c>
      <c r="HQ66" s="21">
        <v>69.850809999999996</v>
      </c>
      <c r="HR66" s="21">
        <v>28.258179999999999</v>
      </c>
      <c r="HS66" s="40">
        <v>0</v>
      </c>
      <c r="HT66" s="40">
        <v>0</v>
      </c>
      <c r="HU66" s="29">
        <v>5380</v>
      </c>
      <c r="HV66" s="21">
        <v>1.107955</v>
      </c>
      <c r="HW66" s="29">
        <v>328550</v>
      </c>
      <c r="HX66" s="20">
        <v>323151.40999999997</v>
      </c>
      <c r="HY66" s="29">
        <v>0</v>
      </c>
      <c r="HZ66" s="65" t="s">
        <v>936</v>
      </c>
      <c r="IA66" s="20" t="s">
        <v>785</v>
      </c>
      <c r="IB66" s="29">
        <v>5</v>
      </c>
      <c r="IC66" s="11">
        <v>0</v>
      </c>
      <c r="ID66" s="29">
        <v>0</v>
      </c>
      <c r="IE66" s="29">
        <v>1</v>
      </c>
    </row>
    <row r="67" spans="1:239">
      <c r="A67" s="65" t="s">
        <v>946</v>
      </c>
      <c r="B67" s="8" t="s">
        <v>806</v>
      </c>
      <c r="C67" s="9">
        <v>152</v>
      </c>
      <c r="D67" s="20">
        <v>152</v>
      </c>
      <c r="E67" s="9">
        <v>152</v>
      </c>
      <c r="F67" s="77">
        <v>157</v>
      </c>
      <c r="G67" s="9">
        <v>254</v>
      </c>
      <c r="H67" s="20">
        <v>254</v>
      </c>
      <c r="I67" s="20">
        <v>284</v>
      </c>
      <c r="J67" s="20">
        <f t="shared" si="19"/>
        <v>3</v>
      </c>
      <c r="K67" s="21">
        <v>7.575757575757576E-2</v>
      </c>
      <c r="L67" s="21">
        <f t="shared" ref="L67:L87" si="50">ABS((H67-G67)/H67)</f>
        <v>0</v>
      </c>
      <c r="M67" s="29">
        <v>1</v>
      </c>
      <c r="N67" s="9">
        <v>254</v>
      </c>
      <c r="O67" s="77">
        <v>266</v>
      </c>
      <c r="P67" s="55">
        <v>44.99</v>
      </c>
      <c r="Q67" s="55">
        <v>46</v>
      </c>
      <c r="R67" s="55">
        <v>44.02</v>
      </c>
      <c r="S67" s="20">
        <v>1200</v>
      </c>
      <c r="T67" s="29">
        <v>754.69515264999995</v>
      </c>
      <c r="U67" s="29">
        <v>678.5761</v>
      </c>
      <c r="V67" s="11">
        <v>888.78733260000001</v>
      </c>
      <c r="W67" s="11">
        <v>572</v>
      </c>
      <c r="X67" s="29">
        <v>734.06332122574474</v>
      </c>
      <c r="Y67" s="29">
        <f t="shared" si="20"/>
        <v>5</v>
      </c>
      <c r="Z67" s="29">
        <v>1</v>
      </c>
      <c r="AA67" s="14">
        <v>0.99</v>
      </c>
      <c r="AB67" s="28">
        <v>51.02738333333334</v>
      </c>
      <c r="AC67" s="38">
        <v>93</v>
      </c>
      <c r="AD67" s="38">
        <v>90.6</v>
      </c>
      <c r="AE67" s="38"/>
      <c r="AF67" s="13"/>
      <c r="AG67" s="28">
        <v>50.5</v>
      </c>
      <c r="AH67" s="13">
        <v>50.5</v>
      </c>
      <c r="AI67" s="13">
        <v>50.5</v>
      </c>
      <c r="AJ67" s="11">
        <v>1</v>
      </c>
      <c r="AK67" s="13">
        <v>50.5</v>
      </c>
      <c r="AL67" s="13">
        <f t="shared" si="48"/>
        <v>50.5</v>
      </c>
      <c r="AM67" s="13">
        <f t="shared" si="49"/>
        <v>50.5</v>
      </c>
      <c r="AN67" s="14">
        <v>39.687620000000003</v>
      </c>
      <c r="AO67" s="9">
        <v>1</v>
      </c>
      <c r="AP67" s="57"/>
      <c r="AQ67" s="20">
        <v>60</v>
      </c>
      <c r="AR67" s="46">
        <v>0.53888999178000008</v>
      </c>
      <c r="AS67" s="28">
        <v>25.1</v>
      </c>
      <c r="AT67" s="12">
        <v>0.39900000000000002</v>
      </c>
      <c r="AU67" s="12">
        <v>0.95199999999999996</v>
      </c>
      <c r="AV67" s="12">
        <v>0.66600000000000004</v>
      </c>
      <c r="AW67" s="11">
        <v>1</v>
      </c>
      <c r="AX67" s="28">
        <v>10.370559999999999</v>
      </c>
      <c r="AY67" s="28">
        <v>27.90034</v>
      </c>
      <c r="AZ67" s="28">
        <v>18.838789999999999</v>
      </c>
      <c r="BA67" s="11">
        <v>1</v>
      </c>
      <c r="BB67" s="13">
        <v>81.3</v>
      </c>
      <c r="BC67" s="13">
        <v>74.400000000000006</v>
      </c>
      <c r="BD67" s="13">
        <v>67.099999999999994</v>
      </c>
      <c r="BE67" s="13">
        <v>0.5</v>
      </c>
      <c r="BF67" s="13">
        <v>31.8</v>
      </c>
      <c r="BG67" s="13">
        <v>0.159</v>
      </c>
      <c r="BH67" s="11">
        <v>17.5</v>
      </c>
      <c r="BI67" s="11">
        <v>17.5</v>
      </c>
      <c r="BJ67" s="14">
        <v>3</v>
      </c>
      <c r="BK67" s="14">
        <v>1.4</v>
      </c>
      <c r="BL67" s="11">
        <v>1</v>
      </c>
      <c r="BM67" s="14">
        <v>1.5</v>
      </c>
      <c r="BN67" s="14"/>
      <c r="BO67" s="17">
        <v>5</v>
      </c>
      <c r="BP67" s="11">
        <v>5</v>
      </c>
      <c r="BQ67" s="11">
        <v>17</v>
      </c>
      <c r="BR67" s="18">
        <v>0.29411764705882354</v>
      </c>
      <c r="BS67" s="13">
        <v>40</v>
      </c>
      <c r="BT67" s="13"/>
      <c r="BU67" s="11"/>
      <c r="BV67" s="11"/>
      <c r="BW67" s="11">
        <v>11</v>
      </c>
      <c r="BX67" s="13"/>
      <c r="BY67" s="13"/>
      <c r="BZ67" s="16">
        <f t="shared" si="39"/>
        <v>11</v>
      </c>
      <c r="CA67" s="11">
        <v>14</v>
      </c>
      <c r="CB67" s="29">
        <v>31.9</v>
      </c>
      <c r="CC67" s="13"/>
      <c r="CD67" s="29">
        <v>22.95</v>
      </c>
      <c r="CE67" s="29"/>
      <c r="CF67" s="29"/>
      <c r="CG67" s="29">
        <v>22.95</v>
      </c>
      <c r="CH67" s="29">
        <v>1</v>
      </c>
      <c r="CI67" s="17"/>
      <c r="CJ67" s="13">
        <v>28</v>
      </c>
      <c r="CK67" s="11">
        <f t="shared" si="40"/>
        <v>20.133333333333333</v>
      </c>
      <c r="CL67" s="29">
        <v>47.7</v>
      </c>
      <c r="CM67" s="29">
        <v>43.571428571428569</v>
      </c>
      <c r="CN67" s="20">
        <v>52</v>
      </c>
      <c r="CO67" s="75">
        <v>42</v>
      </c>
      <c r="CP67" s="75">
        <v>43</v>
      </c>
      <c r="CQ67" s="75">
        <v>54</v>
      </c>
      <c r="CR67" s="75">
        <v>80</v>
      </c>
      <c r="CS67" s="130">
        <v>84</v>
      </c>
      <c r="CT67" s="19">
        <v>74.400000000000006</v>
      </c>
      <c r="CU67" s="19">
        <v>31</v>
      </c>
      <c r="CV67" s="19">
        <v>37.6</v>
      </c>
      <c r="CW67" s="19">
        <v>28.4</v>
      </c>
      <c r="CX67" s="19">
        <v>47.666666666666664</v>
      </c>
      <c r="CY67" s="11">
        <v>52</v>
      </c>
      <c r="CZ67" s="11">
        <v>55</v>
      </c>
      <c r="DA67" s="20">
        <v>41</v>
      </c>
      <c r="DB67" s="11">
        <v>49</v>
      </c>
      <c r="DC67" s="11">
        <f t="shared" si="41"/>
        <v>48.333333333333336</v>
      </c>
      <c r="DD67" s="11">
        <v>70</v>
      </c>
      <c r="DE67" s="20">
        <v>36</v>
      </c>
      <c r="DF67" s="11">
        <v>23</v>
      </c>
      <c r="DG67" s="11">
        <f t="shared" si="42"/>
        <v>43</v>
      </c>
      <c r="DH67" s="29">
        <v>11</v>
      </c>
      <c r="DI67" s="29">
        <v>1</v>
      </c>
      <c r="DJ67" s="19">
        <v>45.17</v>
      </c>
      <c r="DK67" s="19">
        <v>0.63</v>
      </c>
      <c r="DL67" s="21">
        <v>0.1153846</v>
      </c>
      <c r="DM67" s="29">
        <v>0</v>
      </c>
      <c r="DN67" s="21">
        <v>2.2800000190734862</v>
      </c>
      <c r="DO67" s="20">
        <v>0</v>
      </c>
      <c r="DP67" s="20">
        <v>7</v>
      </c>
      <c r="DQ67" s="20">
        <v>-7</v>
      </c>
      <c r="DR67" s="20">
        <f t="shared" si="43"/>
        <v>3</v>
      </c>
      <c r="DS67" s="20">
        <v>0</v>
      </c>
      <c r="DT67" s="20">
        <v>217</v>
      </c>
      <c r="DU67" s="20">
        <v>93</v>
      </c>
      <c r="DV67" s="20">
        <v>31</v>
      </c>
      <c r="DW67" s="21">
        <v>0</v>
      </c>
      <c r="DX67" s="21">
        <v>7</v>
      </c>
      <c r="DY67" s="21">
        <f t="shared" si="44"/>
        <v>-7</v>
      </c>
      <c r="DZ67" s="21">
        <v>3</v>
      </c>
      <c r="EA67" s="20">
        <v>0</v>
      </c>
      <c r="EB67" s="20">
        <v>217</v>
      </c>
      <c r="EC67" s="20">
        <v>93</v>
      </c>
      <c r="ED67" s="20">
        <v>31</v>
      </c>
      <c r="EE67" s="21">
        <v>0</v>
      </c>
      <c r="EF67" s="21">
        <v>7</v>
      </c>
      <c r="EG67" s="21">
        <f t="shared" si="45"/>
        <v>-7</v>
      </c>
      <c r="EH67" s="21">
        <v>3</v>
      </c>
      <c r="EI67" s="20">
        <v>0</v>
      </c>
      <c r="EJ67" s="20">
        <v>147</v>
      </c>
      <c r="EK67" s="20">
        <v>63</v>
      </c>
      <c r="EL67" s="20">
        <v>21</v>
      </c>
      <c r="EM67" s="21">
        <v>0</v>
      </c>
      <c r="EN67" s="21">
        <v>7</v>
      </c>
      <c r="EO67" s="21">
        <f t="shared" si="46"/>
        <v>-7</v>
      </c>
      <c r="EP67" s="21">
        <v>3</v>
      </c>
      <c r="EQ67" s="20">
        <v>0</v>
      </c>
      <c r="ER67" s="20">
        <v>77</v>
      </c>
      <c r="ES67" s="20">
        <v>33</v>
      </c>
      <c r="ET67" s="20">
        <v>11</v>
      </c>
      <c r="EU67" s="21">
        <v>0</v>
      </c>
      <c r="EV67" s="21">
        <v>7</v>
      </c>
      <c r="EW67" s="21">
        <f t="shared" si="47"/>
        <v>-7</v>
      </c>
      <c r="EX67" s="21">
        <v>3</v>
      </c>
      <c r="EY67" s="20">
        <v>0</v>
      </c>
      <c r="EZ67" s="21">
        <v>-0.69314718055994529</v>
      </c>
      <c r="FA67" s="21">
        <v>13.111111111111111</v>
      </c>
      <c r="FB67" s="37">
        <v>12</v>
      </c>
      <c r="FC67" s="20">
        <v>0</v>
      </c>
      <c r="FD67" s="29">
        <v>0</v>
      </c>
      <c r="FE67" s="29">
        <v>2</v>
      </c>
      <c r="FF67" s="21">
        <v>9.8039000000000001E-2</v>
      </c>
      <c r="FG67" s="10">
        <v>0.41539714589737198</v>
      </c>
      <c r="FH67" s="10">
        <v>-0.28715016928287801</v>
      </c>
      <c r="FI67" s="10">
        <v>-5.2280770000296801E-2</v>
      </c>
      <c r="FJ67" s="10">
        <v>0.28967691596474998</v>
      </c>
      <c r="FK67" s="10">
        <v>-0.465449721365578</v>
      </c>
      <c r="FL67" s="10">
        <v>-0.47585005317613199</v>
      </c>
      <c r="FM67" s="21">
        <v>3</v>
      </c>
      <c r="FN67" s="20">
        <v>174</v>
      </c>
      <c r="FO67" s="28">
        <v>13.7</v>
      </c>
      <c r="FP67" s="21">
        <v>0.57360523072738956</v>
      </c>
      <c r="FQ67" s="20">
        <v>106</v>
      </c>
      <c r="FR67" s="20">
        <v>107</v>
      </c>
      <c r="FS67" s="20">
        <v>12.3</v>
      </c>
      <c r="FT67" s="20">
        <v>47</v>
      </c>
      <c r="FU67" s="20">
        <v>20</v>
      </c>
      <c r="FV67" s="20">
        <v>39.4</v>
      </c>
      <c r="FW67" s="20">
        <v>0.23899999999999999</v>
      </c>
      <c r="FX67" s="124"/>
      <c r="FY67" s="28">
        <v>12.2</v>
      </c>
      <c r="FZ67" s="123">
        <v>10.199999999999999</v>
      </c>
      <c r="GA67" s="129">
        <v>12.2</v>
      </c>
      <c r="GB67" s="9">
        <v>0</v>
      </c>
      <c r="GC67" s="13">
        <v>80</v>
      </c>
      <c r="GD67" s="15">
        <v>0.78</v>
      </c>
      <c r="GE67" s="15">
        <v>0.78</v>
      </c>
      <c r="GF67" s="15">
        <v>0.80859999999999999</v>
      </c>
      <c r="GG67" s="15">
        <v>0.86</v>
      </c>
      <c r="GH67" s="9">
        <v>0</v>
      </c>
      <c r="GI67" s="9">
        <v>0</v>
      </c>
      <c r="GJ67" s="11">
        <v>1</v>
      </c>
      <c r="GK67" s="11">
        <v>0</v>
      </c>
      <c r="GL67" s="11">
        <v>0</v>
      </c>
      <c r="GM67" s="29">
        <v>8228110</v>
      </c>
      <c r="GN67" s="21">
        <v>9.7880000000000003</v>
      </c>
      <c r="GO67" s="10">
        <v>6.9</v>
      </c>
      <c r="GP67" s="28">
        <v>6.9</v>
      </c>
      <c r="GQ67" s="28">
        <v>23.8</v>
      </c>
      <c r="GR67" s="28">
        <v>23.817</v>
      </c>
      <c r="GS67" s="28">
        <v>26.8</v>
      </c>
      <c r="GT67" s="28">
        <v>85.796798710000004</v>
      </c>
      <c r="GU67" s="21">
        <v>0.62</v>
      </c>
      <c r="GV67" s="29">
        <v>0</v>
      </c>
      <c r="GW67" s="21">
        <v>-4.6051700000000002</v>
      </c>
      <c r="GX67" s="29">
        <v>0</v>
      </c>
      <c r="GY67" s="29">
        <v>0</v>
      </c>
      <c r="GZ67" s="29">
        <v>0</v>
      </c>
      <c r="HA67" s="21">
        <v>12.4</v>
      </c>
      <c r="HB67" s="20">
        <v>17.329999999999998</v>
      </c>
      <c r="HC67" s="29">
        <v>1</v>
      </c>
      <c r="HD67" s="29">
        <v>1</v>
      </c>
      <c r="HE67" s="21">
        <v>0.95899999999999996</v>
      </c>
      <c r="HF67" s="29">
        <v>100</v>
      </c>
      <c r="HG67" s="20">
        <v>100</v>
      </c>
      <c r="HH67" s="20">
        <v>100</v>
      </c>
      <c r="HI67" s="21">
        <v>0</v>
      </c>
      <c r="HJ67" s="20">
        <v>1074.26</v>
      </c>
      <c r="HK67" s="21">
        <v>0</v>
      </c>
      <c r="HL67" s="21">
        <v>0</v>
      </c>
      <c r="HM67" s="29">
        <v>0</v>
      </c>
      <c r="HN67" s="20">
        <v>1036.45</v>
      </c>
      <c r="HO67" s="29">
        <v>0</v>
      </c>
      <c r="HP67" s="20">
        <v>0</v>
      </c>
      <c r="HQ67" s="21">
        <v>0</v>
      </c>
      <c r="HR67" s="21">
        <v>8.0217019999999994</v>
      </c>
      <c r="HS67" s="40">
        <v>1</v>
      </c>
      <c r="HT67" s="40">
        <v>1</v>
      </c>
      <c r="HU67" s="29">
        <v>4500</v>
      </c>
      <c r="HV67" s="21">
        <v>1.429</v>
      </c>
      <c r="HW67" s="29">
        <v>1220190</v>
      </c>
      <c r="HX67" s="20">
        <v>1249355</v>
      </c>
      <c r="HY67" s="29">
        <v>0</v>
      </c>
      <c r="HZ67" s="65" t="s">
        <v>729</v>
      </c>
      <c r="IA67" s="20" t="s">
        <v>807</v>
      </c>
      <c r="IB67" s="29">
        <v>6</v>
      </c>
      <c r="IC67" s="11">
        <v>0</v>
      </c>
      <c r="ID67" s="29">
        <v>1</v>
      </c>
      <c r="IE67" s="29">
        <v>1</v>
      </c>
    </row>
    <row r="68" spans="1:239">
      <c r="A68" s="65" t="s">
        <v>713</v>
      </c>
      <c r="B68" s="8" t="s">
        <v>808</v>
      </c>
      <c r="C68" s="9">
        <v>118</v>
      </c>
      <c r="D68" s="20">
        <v>120</v>
      </c>
      <c r="E68" s="9">
        <v>118</v>
      </c>
      <c r="F68" s="77">
        <v>114</v>
      </c>
      <c r="G68" s="9">
        <v>183</v>
      </c>
      <c r="H68" s="20">
        <v>183</v>
      </c>
      <c r="I68" s="20">
        <v>214</v>
      </c>
      <c r="J68" s="20">
        <f t="shared" si="19"/>
        <v>3</v>
      </c>
      <c r="K68" s="21">
        <v>0.10689655172413794</v>
      </c>
      <c r="L68" s="21">
        <f t="shared" si="50"/>
        <v>0</v>
      </c>
      <c r="M68" s="29">
        <v>1</v>
      </c>
      <c r="N68" s="9">
        <v>183</v>
      </c>
      <c r="O68" s="77">
        <v>175</v>
      </c>
      <c r="P68" s="55">
        <v>50.66</v>
      </c>
      <c r="Q68" s="55">
        <v>52.3</v>
      </c>
      <c r="R68" s="55">
        <v>49.1</v>
      </c>
      <c r="S68" s="20">
        <v>930</v>
      </c>
      <c r="T68" s="29">
        <v>1295.8168499999999</v>
      </c>
      <c r="U68" s="29">
        <v>1369.7449999999999</v>
      </c>
      <c r="V68" s="11">
        <v>1460.5975759999999</v>
      </c>
      <c r="W68" s="11">
        <v>1057</v>
      </c>
      <c r="X68" s="29">
        <v>919.65074436279281</v>
      </c>
      <c r="Y68" s="29">
        <f t="shared" si="20"/>
        <v>5</v>
      </c>
      <c r="Z68" s="29">
        <v>1</v>
      </c>
      <c r="AA68" s="14">
        <v>1.01</v>
      </c>
      <c r="AB68" s="28">
        <v>103.09832999999999</v>
      </c>
      <c r="AC68" s="38">
        <v>68</v>
      </c>
      <c r="AD68" s="38">
        <v>22.1</v>
      </c>
      <c r="AE68" s="38"/>
      <c r="AF68" s="13">
        <v>42.53</v>
      </c>
      <c r="AG68" s="28">
        <v>39.015000000000001</v>
      </c>
      <c r="AH68" s="13">
        <v>37.299999999999997</v>
      </c>
      <c r="AI68" s="13">
        <v>39.615000000000002</v>
      </c>
      <c r="AJ68" s="11">
        <v>1</v>
      </c>
      <c r="AK68" s="13">
        <v>39.615000000000002</v>
      </c>
      <c r="AL68" s="13">
        <f t="shared" si="48"/>
        <v>39.615000000000002</v>
      </c>
      <c r="AM68" s="13">
        <f t="shared" si="49"/>
        <v>39.615000000000002</v>
      </c>
      <c r="AN68" s="14">
        <v>42.53</v>
      </c>
      <c r="AO68" s="9">
        <v>1</v>
      </c>
      <c r="AP68" s="57">
        <v>9.2260999999999996E-2</v>
      </c>
      <c r="AQ68" s="20">
        <v>54</v>
      </c>
      <c r="AR68" s="46">
        <v>0.39788580323700001</v>
      </c>
      <c r="AS68" s="28">
        <v>30</v>
      </c>
      <c r="AT68" s="12">
        <v>1.851</v>
      </c>
      <c r="AU68" s="12">
        <v>3.024</v>
      </c>
      <c r="AV68" s="12">
        <v>2.4239999999999999</v>
      </c>
      <c r="AW68" s="11">
        <v>1</v>
      </c>
      <c r="AX68" s="28">
        <v>23.907520000000002</v>
      </c>
      <c r="AY68" s="28">
        <v>46.32246</v>
      </c>
      <c r="AZ68" s="28">
        <v>34.834299999999999</v>
      </c>
      <c r="BA68" s="11">
        <v>1</v>
      </c>
      <c r="BB68" s="13">
        <v>73.599999999999994</v>
      </c>
      <c r="BC68" s="13">
        <v>63.6</v>
      </c>
      <c r="BD68" s="13">
        <v>53</v>
      </c>
      <c r="BE68" s="13">
        <v>11.3</v>
      </c>
      <c r="BF68" s="13">
        <v>63.3</v>
      </c>
      <c r="BG68" s="13">
        <v>7.1529000000000007</v>
      </c>
      <c r="BH68" s="11">
        <v>69</v>
      </c>
      <c r="BI68" s="11">
        <v>69</v>
      </c>
      <c r="BJ68" s="14">
        <v>5.2</v>
      </c>
      <c r="BK68" s="14">
        <v>1.1000000000000001</v>
      </c>
      <c r="BL68" s="11">
        <v>1</v>
      </c>
      <c r="BM68" s="14">
        <v>4.25</v>
      </c>
      <c r="BN68" s="14">
        <v>0.67</v>
      </c>
      <c r="BO68" s="17">
        <v>6</v>
      </c>
      <c r="BP68" s="11">
        <v>6</v>
      </c>
      <c r="BQ68" s="11">
        <v>44</v>
      </c>
      <c r="BR68" s="18">
        <v>0.13636363636363635</v>
      </c>
      <c r="BS68" s="13">
        <v>35</v>
      </c>
      <c r="BT68" s="13"/>
      <c r="BU68" s="11">
        <v>30</v>
      </c>
      <c r="BV68" s="11"/>
      <c r="BW68" s="11">
        <v>39</v>
      </c>
      <c r="BX68" s="13">
        <v>64</v>
      </c>
      <c r="BY68" s="13"/>
      <c r="BZ68" s="16">
        <f t="shared" si="39"/>
        <v>51.5</v>
      </c>
      <c r="CA68" s="11">
        <v>20</v>
      </c>
      <c r="CB68" s="29">
        <v>40</v>
      </c>
      <c r="CC68" s="13"/>
      <c r="CD68" s="29">
        <v>30</v>
      </c>
      <c r="CE68" s="29"/>
      <c r="CF68" s="29"/>
      <c r="CG68" s="29">
        <v>30</v>
      </c>
      <c r="CH68" s="29">
        <v>1</v>
      </c>
      <c r="CI68" s="17">
        <v>30</v>
      </c>
      <c r="CJ68" s="13">
        <v>33.450000000000003</v>
      </c>
      <c r="CK68" s="11">
        <f t="shared" si="40"/>
        <v>26.349999999999998</v>
      </c>
      <c r="CL68" s="131">
        <v>42</v>
      </c>
      <c r="CM68" s="29">
        <v>47.333333333333336</v>
      </c>
      <c r="CN68" s="20">
        <v>38</v>
      </c>
      <c r="CO68" s="75">
        <v>33</v>
      </c>
      <c r="CP68" s="75">
        <v>38</v>
      </c>
      <c r="CQ68" s="130">
        <v>51</v>
      </c>
      <c r="CR68" s="75">
        <v>78</v>
      </c>
      <c r="CS68" s="130">
        <v>45</v>
      </c>
      <c r="CT68" s="19">
        <v>69.8</v>
      </c>
      <c r="CU68" s="19">
        <v>30.4</v>
      </c>
      <c r="CV68" s="19">
        <v>33.799999999999997</v>
      </c>
      <c r="CW68" s="19">
        <v>18</v>
      </c>
      <c r="CX68" s="19">
        <v>44.666666666666664</v>
      </c>
      <c r="CY68" s="11">
        <v>41</v>
      </c>
      <c r="CZ68" s="11">
        <v>37</v>
      </c>
      <c r="DA68" s="20">
        <v>100</v>
      </c>
      <c r="DB68" s="11">
        <v>66</v>
      </c>
      <c r="DC68" s="11">
        <f t="shared" si="41"/>
        <v>67.666666666666671</v>
      </c>
      <c r="DD68" s="11">
        <v>30</v>
      </c>
      <c r="DE68" s="20">
        <v>28</v>
      </c>
      <c r="DF68" s="11"/>
      <c r="DG68" s="11">
        <f t="shared" si="42"/>
        <v>29</v>
      </c>
      <c r="DH68" s="29">
        <v>11</v>
      </c>
      <c r="DI68" s="29">
        <v>3</v>
      </c>
      <c r="DJ68" s="19">
        <v>24.9</v>
      </c>
      <c r="DK68" s="19">
        <v>0</v>
      </c>
      <c r="DL68" s="21">
        <v>0</v>
      </c>
      <c r="DM68" s="29">
        <v>0</v>
      </c>
      <c r="DN68" s="21">
        <v>3.9333333571751914</v>
      </c>
      <c r="DO68" s="20">
        <v>0</v>
      </c>
      <c r="DP68" s="20">
        <v>7</v>
      </c>
      <c r="DQ68" s="20">
        <v>-7</v>
      </c>
      <c r="DR68" s="20">
        <f t="shared" si="43"/>
        <v>3</v>
      </c>
      <c r="DS68" s="20">
        <v>4</v>
      </c>
      <c r="DT68" s="20">
        <v>215</v>
      </c>
      <c r="DU68" s="20">
        <v>99</v>
      </c>
      <c r="DV68" s="20">
        <v>31</v>
      </c>
      <c r="DW68" s="21">
        <v>0.12903225806451613</v>
      </c>
      <c r="DX68" s="21">
        <v>6.935483870967742</v>
      </c>
      <c r="DY68" s="21">
        <f t="shared" si="44"/>
        <v>-6.806451612903226</v>
      </c>
      <c r="DZ68" s="21">
        <v>3.193548387096774</v>
      </c>
      <c r="EA68" s="20">
        <v>4</v>
      </c>
      <c r="EB68" s="20">
        <v>215</v>
      </c>
      <c r="EC68" s="20">
        <v>99</v>
      </c>
      <c r="ED68" s="20">
        <v>31</v>
      </c>
      <c r="EE68" s="21">
        <v>0.12903225806451613</v>
      </c>
      <c r="EF68" s="21">
        <v>6.935483870967742</v>
      </c>
      <c r="EG68" s="21">
        <f t="shared" si="45"/>
        <v>-6.806451612903226</v>
      </c>
      <c r="EH68" s="21">
        <v>3.193548387096774</v>
      </c>
      <c r="EI68" s="20">
        <v>0</v>
      </c>
      <c r="EJ68" s="20">
        <v>147</v>
      </c>
      <c r="EK68" s="20">
        <v>63</v>
      </c>
      <c r="EL68" s="20">
        <v>21</v>
      </c>
      <c r="EM68" s="21">
        <v>0</v>
      </c>
      <c r="EN68" s="21">
        <v>7</v>
      </c>
      <c r="EO68" s="21">
        <f t="shared" si="46"/>
        <v>-7</v>
      </c>
      <c r="EP68" s="21">
        <v>3</v>
      </c>
      <c r="EQ68" s="20">
        <v>0</v>
      </c>
      <c r="ER68" s="20">
        <v>77</v>
      </c>
      <c r="ES68" s="20">
        <v>33</v>
      </c>
      <c r="ET68" s="20">
        <v>11</v>
      </c>
      <c r="EU68" s="21">
        <v>0</v>
      </c>
      <c r="EV68" s="21">
        <v>7</v>
      </c>
      <c r="EW68" s="21">
        <f t="shared" si="47"/>
        <v>-7</v>
      </c>
      <c r="EX68" s="21">
        <v>3</v>
      </c>
      <c r="EY68" s="20">
        <v>0</v>
      </c>
      <c r="EZ68" s="21">
        <v>-0.69314718055994529</v>
      </c>
      <c r="FA68" s="21">
        <v>12.388888888888889</v>
      </c>
      <c r="FB68" s="37">
        <v>13</v>
      </c>
      <c r="FC68" s="20">
        <v>0</v>
      </c>
      <c r="FD68" s="29">
        <v>0</v>
      </c>
      <c r="FE68" s="29">
        <v>2</v>
      </c>
      <c r="FF68" s="21">
        <v>9.8039000000000001E-2</v>
      </c>
      <c r="FG68" s="10">
        <v>-0.97090637481281905</v>
      </c>
      <c r="FH68" s="10"/>
      <c r="FI68" s="10"/>
      <c r="FJ68" s="10">
        <v>-0.84581743863525005</v>
      </c>
      <c r="FK68" s="10">
        <v>-0.55783560742932603</v>
      </c>
      <c r="FL68" s="10"/>
      <c r="FM68" s="21"/>
      <c r="FN68" s="20">
        <v>176</v>
      </c>
      <c r="FO68" s="28">
        <v>2.7</v>
      </c>
      <c r="FP68" s="21">
        <v>-1.343990191325698</v>
      </c>
      <c r="FQ68" s="20">
        <v>102</v>
      </c>
      <c r="FR68" s="20">
        <v>107</v>
      </c>
      <c r="FS68" s="20">
        <v>7.7</v>
      </c>
      <c r="FT68" s="20">
        <v>44</v>
      </c>
      <c r="FU68" s="20">
        <v>28</v>
      </c>
      <c r="FV68" s="20">
        <v>37.200000000000003</v>
      </c>
      <c r="FW68" s="20">
        <v>0.17699999999999999</v>
      </c>
      <c r="FX68" s="124"/>
      <c r="FY68" s="28">
        <v>2.2000000000000002</v>
      </c>
      <c r="FZ68" s="123">
        <v>3.7</v>
      </c>
      <c r="GA68" s="129">
        <v>2.2000000000000002</v>
      </c>
      <c r="GB68" s="9">
        <v>1</v>
      </c>
      <c r="GC68" s="13">
        <v>99.4</v>
      </c>
      <c r="GD68" s="15">
        <v>0.33</v>
      </c>
      <c r="GE68" s="15">
        <v>0.33</v>
      </c>
      <c r="GF68" s="15">
        <v>0.27</v>
      </c>
      <c r="GG68" s="15">
        <v>0.86</v>
      </c>
      <c r="GH68" s="9">
        <v>0</v>
      </c>
      <c r="GI68" s="9">
        <v>0</v>
      </c>
      <c r="GJ68" s="11">
        <v>1</v>
      </c>
      <c r="GK68" s="11">
        <v>0</v>
      </c>
      <c r="GL68" s="11">
        <v>0</v>
      </c>
      <c r="GM68" s="29">
        <v>1984449</v>
      </c>
      <c r="GN68" s="21">
        <v>2.274</v>
      </c>
      <c r="GO68" s="10">
        <v>5.98</v>
      </c>
      <c r="GP68" s="28">
        <v>6.02</v>
      </c>
      <c r="GQ68" s="28">
        <v>43.5</v>
      </c>
      <c r="GR68" s="28">
        <v>44.024000000000001</v>
      </c>
      <c r="GS68" s="28">
        <v>51.2</v>
      </c>
      <c r="GT68" s="28">
        <v>55.204399109999997</v>
      </c>
      <c r="GU68" s="21">
        <v>0</v>
      </c>
      <c r="GV68" s="29">
        <v>0</v>
      </c>
      <c r="GW68" s="21">
        <v>-4.6051700000000002</v>
      </c>
      <c r="GX68" s="29">
        <v>0</v>
      </c>
      <c r="GY68" s="29">
        <v>0</v>
      </c>
      <c r="GZ68" s="29">
        <v>0</v>
      </c>
      <c r="HA68" s="21">
        <v>18.09</v>
      </c>
      <c r="HB68" s="20">
        <v>20.27</v>
      </c>
      <c r="HC68" s="29">
        <v>1</v>
      </c>
      <c r="HD68" s="29">
        <v>0</v>
      </c>
      <c r="HE68" s="21">
        <v>0.82250000000000001</v>
      </c>
      <c r="HF68" s="29">
        <v>69.655999999999992</v>
      </c>
      <c r="HG68" s="20">
        <v>98</v>
      </c>
      <c r="HH68" s="20">
        <v>100</v>
      </c>
      <c r="HI68" s="21">
        <v>5.68508E-2</v>
      </c>
      <c r="HJ68" s="20">
        <v>591.91</v>
      </c>
      <c r="HK68" s="21">
        <v>0.14900579999999999</v>
      </c>
      <c r="HL68" s="21">
        <v>0.12</v>
      </c>
      <c r="HM68" s="29">
        <v>7</v>
      </c>
      <c r="HN68" s="20">
        <v>543.98</v>
      </c>
      <c r="HO68" s="29">
        <v>20</v>
      </c>
      <c r="HP68" s="20">
        <v>16</v>
      </c>
      <c r="HQ68" s="21">
        <v>5.8135320000000004</v>
      </c>
      <c r="HR68" s="21">
        <v>2.0013339999999999</v>
      </c>
      <c r="HS68" s="40">
        <v>0</v>
      </c>
      <c r="HT68" s="40">
        <v>0</v>
      </c>
      <c r="HU68" s="29">
        <v>4180</v>
      </c>
      <c r="HV68" s="21"/>
      <c r="HW68" s="29">
        <v>1025220</v>
      </c>
      <c r="HX68" s="20">
        <v>1022853</v>
      </c>
      <c r="HY68" s="29">
        <v>1</v>
      </c>
      <c r="HZ68" s="65" t="s">
        <v>757</v>
      </c>
      <c r="IA68" s="20" t="s">
        <v>979</v>
      </c>
      <c r="IB68" s="29">
        <v>6</v>
      </c>
      <c r="IC68" s="11">
        <v>0</v>
      </c>
      <c r="ID68" s="29">
        <v>0</v>
      </c>
      <c r="IE68" s="29">
        <v>1</v>
      </c>
    </row>
    <row r="69" spans="1:239" s="51" customFormat="1">
      <c r="A69" s="65" t="s">
        <v>809</v>
      </c>
      <c r="B69" s="8" t="s">
        <v>810</v>
      </c>
      <c r="C69" s="9">
        <v>21</v>
      </c>
      <c r="D69" s="20">
        <v>21</v>
      </c>
      <c r="E69" s="9">
        <v>21</v>
      </c>
      <c r="F69" s="77">
        <v>24</v>
      </c>
      <c r="G69" s="9">
        <v>25</v>
      </c>
      <c r="H69" s="20">
        <v>25</v>
      </c>
      <c r="I69" s="20">
        <v>56</v>
      </c>
      <c r="J69" s="20">
        <f t="shared" si="19"/>
        <v>3</v>
      </c>
      <c r="K69" s="21">
        <v>0.58490566037735847</v>
      </c>
      <c r="L69" s="21">
        <f t="shared" si="50"/>
        <v>0</v>
      </c>
      <c r="M69" s="29">
        <v>1</v>
      </c>
      <c r="N69" s="9">
        <v>25</v>
      </c>
      <c r="O69" s="77">
        <v>29</v>
      </c>
      <c r="P69" s="55">
        <v>69.64</v>
      </c>
      <c r="Q69" s="55">
        <v>73.34</v>
      </c>
      <c r="R69" s="55">
        <v>66.12</v>
      </c>
      <c r="S69" s="20">
        <v>120</v>
      </c>
      <c r="T69" s="29">
        <v>9005.6401222000004</v>
      </c>
      <c r="U69" s="29">
        <v>6515.2079999999996</v>
      </c>
      <c r="V69" s="11">
        <v>9866.7428650000002</v>
      </c>
      <c r="W69" s="11">
        <v>5750</v>
      </c>
      <c r="X69" s="29">
        <v>7128.039220983188</v>
      </c>
      <c r="Y69" s="29">
        <f t="shared" si="20"/>
        <v>5</v>
      </c>
      <c r="Z69" s="29">
        <v>1</v>
      </c>
      <c r="AA69" s="14">
        <v>2.04</v>
      </c>
      <c r="AB69" s="28">
        <v>133.90896666666666</v>
      </c>
      <c r="AC69" s="38">
        <v>34</v>
      </c>
      <c r="AD69" s="39"/>
      <c r="AE69" s="29"/>
      <c r="AF69" s="13">
        <v>36.69</v>
      </c>
      <c r="AG69" s="13"/>
      <c r="AH69" s="13"/>
      <c r="AI69" s="13">
        <v>36.69</v>
      </c>
      <c r="AJ69" s="11">
        <v>1</v>
      </c>
      <c r="AK69" s="13">
        <v>36.69</v>
      </c>
      <c r="AL69" s="13">
        <f t="shared" si="48"/>
        <v>36.69</v>
      </c>
      <c r="AM69" s="13">
        <f t="shared" si="49"/>
        <v>36.69</v>
      </c>
      <c r="AN69" s="14">
        <v>36.69</v>
      </c>
      <c r="AO69" s="9"/>
      <c r="AP69" s="57">
        <v>7.1762000000000006E-2</v>
      </c>
      <c r="AQ69" s="20">
        <v>43</v>
      </c>
      <c r="AR69" s="46">
        <v>0.12111674184500001</v>
      </c>
      <c r="AS69" s="28">
        <v>23.9</v>
      </c>
      <c r="AT69" s="12">
        <v>4.9669999999999996</v>
      </c>
      <c r="AU69" s="12">
        <v>6.1820000000000004</v>
      </c>
      <c r="AV69" s="12">
        <v>5.5709999999999997</v>
      </c>
      <c r="AW69" s="11">
        <v>1</v>
      </c>
      <c r="AX69" s="28">
        <v>74.954790000000003</v>
      </c>
      <c r="AY69" s="28">
        <v>84.755359999999996</v>
      </c>
      <c r="AZ69" s="28">
        <v>79.822010000000006</v>
      </c>
      <c r="BA69" s="11">
        <v>1</v>
      </c>
      <c r="BB69" s="13">
        <v>24.9</v>
      </c>
      <c r="BC69" s="13">
        <v>20.100000000000001</v>
      </c>
      <c r="BD69" s="13">
        <v>15.2</v>
      </c>
      <c r="BE69" s="13">
        <v>2.8</v>
      </c>
      <c r="BF69" s="13">
        <v>10.4</v>
      </c>
      <c r="BG69" s="13">
        <v>0.39200000000000002</v>
      </c>
      <c r="BH69" s="11">
        <v>198</v>
      </c>
      <c r="BI69" s="11">
        <v>198</v>
      </c>
      <c r="BJ69" s="14">
        <v>3.4</v>
      </c>
      <c r="BK69" s="14">
        <v>2.1</v>
      </c>
      <c r="BL69" s="11">
        <v>1</v>
      </c>
      <c r="BM69" s="14">
        <v>1.3</v>
      </c>
      <c r="BN69" s="14">
        <v>3.04</v>
      </c>
      <c r="BO69" s="17">
        <v>84</v>
      </c>
      <c r="BP69" s="11">
        <v>85</v>
      </c>
      <c r="BQ69" s="11">
        <v>251</v>
      </c>
      <c r="BR69" s="18">
        <v>0.3386454183266932</v>
      </c>
      <c r="BS69" s="13">
        <v>99</v>
      </c>
      <c r="BT69" s="13">
        <v>90</v>
      </c>
      <c r="BU69" s="11">
        <v>100</v>
      </c>
      <c r="BV69" s="11"/>
      <c r="BW69" s="11">
        <v>90</v>
      </c>
      <c r="BX69" s="13">
        <v>93.55</v>
      </c>
      <c r="BY69" s="13"/>
      <c r="BZ69" s="16">
        <f t="shared" si="39"/>
        <v>91.775000000000006</v>
      </c>
      <c r="CA69" s="11">
        <v>91</v>
      </c>
      <c r="CB69" s="29">
        <v>97</v>
      </c>
      <c r="CC69" s="13"/>
      <c r="CD69" s="29">
        <v>94</v>
      </c>
      <c r="CE69" s="29"/>
      <c r="CF69" s="29"/>
      <c r="CG69" s="29">
        <v>94</v>
      </c>
      <c r="CH69" s="29">
        <v>1</v>
      </c>
      <c r="CI69" s="17">
        <v>92</v>
      </c>
      <c r="CJ69" s="13">
        <v>94.5</v>
      </c>
      <c r="CK69" s="11">
        <f t="shared" si="40"/>
        <v>80.5</v>
      </c>
      <c r="CL69" s="131">
        <v>82</v>
      </c>
      <c r="CM69" s="29">
        <v>58.333333333333336</v>
      </c>
      <c r="CN69" s="20">
        <v>82</v>
      </c>
      <c r="CO69" s="75">
        <v>85</v>
      </c>
      <c r="CP69" s="75">
        <v>76</v>
      </c>
      <c r="CQ69" s="130">
        <v>72</v>
      </c>
      <c r="CR69" s="75">
        <v>79</v>
      </c>
      <c r="CS69" s="130">
        <v>92</v>
      </c>
      <c r="CT69" s="19">
        <v>88.25</v>
      </c>
      <c r="CU69" s="19">
        <v>87.5</v>
      </c>
      <c r="CV69" s="19">
        <v>78.75</v>
      </c>
      <c r="CW69" s="19">
        <v>44.222222222222221</v>
      </c>
      <c r="CX69" s="19">
        <v>84.833333333333329</v>
      </c>
      <c r="CY69" s="11">
        <v>90</v>
      </c>
      <c r="CZ69" s="11">
        <v>100</v>
      </c>
      <c r="DA69" s="20">
        <v>80</v>
      </c>
      <c r="DB69" s="11">
        <v>100</v>
      </c>
      <c r="DC69" s="11">
        <f t="shared" si="41"/>
        <v>93.333333333333329</v>
      </c>
      <c r="DD69" s="11">
        <v>99</v>
      </c>
      <c r="DE69" s="20">
        <v>99</v>
      </c>
      <c r="DF69" s="11">
        <v>98</v>
      </c>
      <c r="DG69" s="11">
        <f t="shared" si="42"/>
        <v>98.666666666666671</v>
      </c>
      <c r="DH69" s="29">
        <v>93</v>
      </c>
      <c r="DI69" s="29">
        <v>52</v>
      </c>
      <c r="DJ69" s="19">
        <v>83.39</v>
      </c>
      <c r="DK69" s="19">
        <v>4</v>
      </c>
      <c r="DL69" s="21">
        <v>1</v>
      </c>
      <c r="DM69" s="29">
        <v>0</v>
      </c>
      <c r="DN69" s="21">
        <v>0.30000000766345414</v>
      </c>
      <c r="DO69" s="20">
        <v>10</v>
      </c>
      <c r="DP69" s="20">
        <v>0</v>
      </c>
      <c r="DQ69" s="20">
        <v>10</v>
      </c>
      <c r="DR69" s="20">
        <f t="shared" si="43"/>
        <v>20</v>
      </c>
      <c r="DS69" s="20">
        <v>216</v>
      </c>
      <c r="DT69" s="20">
        <v>0</v>
      </c>
      <c r="DU69" s="20">
        <v>446</v>
      </c>
      <c r="DV69" s="20">
        <v>23</v>
      </c>
      <c r="DW69" s="21">
        <v>9.3913043478260878</v>
      </c>
      <c r="DX69" s="21">
        <v>0</v>
      </c>
      <c r="DY69" s="21">
        <f t="shared" si="44"/>
        <v>9.3913043478260878</v>
      </c>
      <c r="DZ69" s="21">
        <v>19.391304347826086</v>
      </c>
      <c r="EA69" s="20">
        <v>216</v>
      </c>
      <c r="EB69" s="20">
        <v>0</v>
      </c>
      <c r="EC69" s="20">
        <v>446</v>
      </c>
      <c r="ED69" s="20">
        <v>23</v>
      </c>
      <c r="EE69" s="21">
        <v>9.3913043478260878</v>
      </c>
      <c r="EF69" s="21">
        <v>0</v>
      </c>
      <c r="EG69" s="21">
        <f t="shared" si="45"/>
        <v>9.3913043478260878</v>
      </c>
      <c r="EH69" s="21">
        <v>19.391304347826086</v>
      </c>
      <c r="EI69" s="20">
        <v>198</v>
      </c>
      <c r="EJ69" s="20">
        <v>0</v>
      </c>
      <c r="EK69" s="20">
        <v>408</v>
      </c>
      <c r="EL69" s="20">
        <v>21</v>
      </c>
      <c r="EM69" s="21">
        <v>9.4285714285714288</v>
      </c>
      <c r="EN69" s="21">
        <v>0</v>
      </c>
      <c r="EO69" s="21">
        <f t="shared" si="46"/>
        <v>9.4285714285714288</v>
      </c>
      <c r="EP69" s="21">
        <v>19.428571428571427</v>
      </c>
      <c r="EQ69" s="20">
        <v>108</v>
      </c>
      <c r="ER69" s="20">
        <v>0</v>
      </c>
      <c r="ES69" s="20">
        <v>218</v>
      </c>
      <c r="ET69" s="20">
        <v>11</v>
      </c>
      <c r="EU69" s="21">
        <v>9.8181818181818183</v>
      </c>
      <c r="EV69" s="21">
        <v>0</v>
      </c>
      <c r="EW69" s="21">
        <f t="shared" si="47"/>
        <v>9.8181818181818183</v>
      </c>
      <c r="EX69" s="21">
        <v>19.818181818181817</v>
      </c>
      <c r="EY69" s="20">
        <v>23</v>
      </c>
      <c r="EZ69" s="21">
        <v>3.1354942159291497</v>
      </c>
      <c r="FA69" s="21">
        <v>4.5555555555555554</v>
      </c>
      <c r="FB69" s="37">
        <v>4</v>
      </c>
      <c r="FC69" s="20">
        <v>0</v>
      </c>
      <c r="FD69" s="29">
        <v>0</v>
      </c>
      <c r="FE69" s="29">
        <v>2</v>
      </c>
      <c r="FF69" s="21">
        <v>5.8824000000000001E-2</v>
      </c>
      <c r="FG69" s="10">
        <v>1.0116573925871699</v>
      </c>
      <c r="FH69" s="10">
        <v>1.1436229113847101</v>
      </c>
      <c r="FI69" s="10">
        <v>0.17217393468457601</v>
      </c>
      <c r="FJ69" s="10">
        <v>0.217016209691449</v>
      </c>
      <c r="FK69" s="10">
        <v>1.2789241517950001</v>
      </c>
      <c r="FL69" s="10">
        <v>0.33636297665767501</v>
      </c>
      <c r="FM69" s="21"/>
      <c r="FN69" s="20">
        <v>142</v>
      </c>
      <c r="FO69" s="28">
        <v>25.9</v>
      </c>
      <c r="FP69" s="21">
        <v>-0.3007881294534222</v>
      </c>
      <c r="FQ69" s="20">
        <v>102</v>
      </c>
      <c r="FR69" s="20">
        <v>108</v>
      </c>
      <c r="FS69" s="20">
        <v>1.4</v>
      </c>
      <c r="FT69" s="20">
        <v>30</v>
      </c>
      <c r="FU69" s="20">
        <v>54</v>
      </c>
      <c r="FV69" s="20">
        <v>25.4</v>
      </c>
      <c r="FW69" s="20">
        <v>0.41899999999999998</v>
      </c>
      <c r="FX69" s="124">
        <v>7</v>
      </c>
      <c r="FY69" s="28">
        <v>7.6</v>
      </c>
      <c r="FZ69" s="123">
        <v>5.7</v>
      </c>
      <c r="GA69" s="129">
        <v>7</v>
      </c>
      <c r="GB69" s="9">
        <v>0</v>
      </c>
      <c r="GC69" s="13">
        <v>16.399999999999999</v>
      </c>
      <c r="GD69" s="15">
        <v>0.57999999999999996</v>
      </c>
      <c r="GE69" s="15">
        <v>0.57999999999999996</v>
      </c>
      <c r="GF69" s="15">
        <v>0.70850000000000002</v>
      </c>
      <c r="GG69" s="15">
        <v>0.48</v>
      </c>
      <c r="GH69" s="9">
        <v>0</v>
      </c>
      <c r="GI69" s="9">
        <v>0</v>
      </c>
      <c r="GJ69" s="11">
        <v>1</v>
      </c>
      <c r="GK69" s="11">
        <v>0</v>
      </c>
      <c r="GL69" s="11">
        <v>0</v>
      </c>
      <c r="GM69" s="29">
        <v>1073507</v>
      </c>
      <c r="GN69" s="21">
        <v>1.1279999999999999</v>
      </c>
      <c r="GO69" s="10">
        <v>2.25</v>
      </c>
      <c r="GP69" s="28">
        <v>2.3199999999999998</v>
      </c>
      <c r="GQ69" s="28">
        <v>40.5</v>
      </c>
      <c r="GR69" s="28">
        <v>40.5</v>
      </c>
      <c r="GS69" s="28">
        <v>40.5</v>
      </c>
      <c r="GT69" s="28">
        <v>16.71159935</v>
      </c>
      <c r="GU69" s="21">
        <v>0</v>
      </c>
      <c r="GV69" s="29">
        <v>0</v>
      </c>
      <c r="GW69" s="21">
        <v>-4.6051700000000002</v>
      </c>
      <c r="GX69" s="29">
        <v>1</v>
      </c>
      <c r="GY69" s="29">
        <v>0</v>
      </c>
      <c r="GZ69" s="29">
        <v>0</v>
      </c>
      <c r="HA69" s="21">
        <v>-20.18</v>
      </c>
      <c r="HB69" s="20"/>
      <c r="HC69" s="29">
        <v>1</v>
      </c>
      <c r="HD69" s="29">
        <v>0</v>
      </c>
      <c r="HE69" s="21">
        <v>1</v>
      </c>
      <c r="HF69" s="29">
        <v>0</v>
      </c>
      <c r="HG69" s="20"/>
      <c r="HH69" s="20"/>
      <c r="HI69" s="21">
        <v>1</v>
      </c>
      <c r="HJ69" s="20"/>
      <c r="HK69" s="21">
        <v>1</v>
      </c>
      <c r="HL69" s="21"/>
      <c r="HM69" s="29">
        <v>100</v>
      </c>
      <c r="HN69" s="20"/>
      <c r="HO69" s="29">
        <v>100</v>
      </c>
      <c r="HP69" s="20">
        <v>100</v>
      </c>
      <c r="HQ69" s="21">
        <v>555.66499999999996</v>
      </c>
      <c r="HR69" s="21">
        <v>0</v>
      </c>
      <c r="HS69" s="40">
        <v>0</v>
      </c>
      <c r="HT69" s="40">
        <v>0</v>
      </c>
      <c r="HU69" s="29">
        <v>9590</v>
      </c>
      <c r="HV69" s="21">
        <v>1.1479999999999999</v>
      </c>
      <c r="HW69" s="29">
        <v>2030</v>
      </c>
      <c r="HX69" s="20"/>
      <c r="HY69" s="29">
        <v>1</v>
      </c>
      <c r="HZ69" s="65" t="s">
        <v>721</v>
      </c>
      <c r="IA69" s="66" t="s">
        <v>721</v>
      </c>
      <c r="IB69" s="29">
        <v>6</v>
      </c>
      <c r="IC69" s="11">
        <v>0</v>
      </c>
      <c r="ID69" s="29">
        <v>0</v>
      </c>
      <c r="IE69" s="29">
        <v>1</v>
      </c>
    </row>
    <row r="70" spans="1:239">
      <c r="A70" s="65" t="s">
        <v>751</v>
      </c>
      <c r="B70" s="8" t="s">
        <v>811</v>
      </c>
      <c r="C70" s="9">
        <v>37</v>
      </c>
      <c r="D70" s="20">
        <v>37</v>
      </c>
      <c r="E70" s="9">
        <v>37</v>
      </c>
      <c r="F70" s="77">
        <v>43</v>
      </c>
      <c r="G70" s="9">
        <v>46</v>
      </c>
      <c r="H70" s="20">
        <v>46</v>
      </c>
      <c r="I70" s="20">
        <v>49</v>
      </c>
      <c r="J70" s="20">
        <f t="shared" si="19"/>
        <v>3</v>
      </c>
      <c r="K70" s="21">
        <v>4.2553191489361701E-2</v>
      </c>
      <c r="L70" s="21">
        <f t="shared" si="50"/>
        <v>0</v>
      </c>
      <c r="M70" s="29">
        <v>1</v>
      </c>
      <c r="N70" s="9">
        <v>46</v>
      </c>
      <c r="O70" s="77">
        <v>54</v>
      </c>
      <c r="P70" s="55">
        <v>70.400000000000006</v>
      </c>
      <c r="Q70" s="55">
        <v>73.540000000000006</v>
      </c>
      <c r="R70" s="55">
        <v>67.400000000000006</v>
      </c>
      <c r="S70" s="20">
        <v>110</v>
      </c>
      <c r="T70" s="29">
        <v>7333.8011188999999</v>
      </c>
      <c r="U70" s="29">
        <v>7531.8490000000002</v>
      </c>
      <c r="V70" s="11">
        <v>7553.2566180000003</v>
      </c>
      <c r="W70" s="11">
        <v>5918</v>
      </c>
      <c r="X70" s="29">
        <v>6118.5784172976064</v>
      </c>
      <c r="Y70" s="29">
        <f t="shared" si="20"/>
        <v>5</v>
      </c>
      <c r="Z70" s="29">
        <v>1</v>
      </c>
      <c r="AA70" s="14">
        <v>2.0499999999999998</v>
      </c>
      <c r="AB70" s="28">
        <v>37.334056666666662</v>
      </c>
      <c r="AC70" s="38">
        <v>40</v>
      </c>
      <c r="AD70" s="38">
        <v>42.5</v>
      </c>
      <c r="AE70" s="29">
        <v>19.7</v>
      </c>
      <c r="AF70" s="13">
        <v>54.98</v>
      </c>
      <c r="AG70" s="28">
        <v>54.6</v>
      </c>
      <c r="AH70" s="13">
        <v>51.9</v>
      </c>
      <c r="AI70" s="13">
        <v>53.826666666666661</v>
      </c>
      <c r="AJ70" s="11">
        <v>1</v>
      </c>
      <c r="AK70" s="13">
        <v>53.826666666666661</v>
      </c>
      <c r="AL70" s="13">
        <f t="shared" si="48"/>
        <v>53.826666666666661</v>
      </c>
      <c r="AM70" s="13">
        <f t="shared" si="49"/>
        <v>53.826666666666661</v>
      </c>
      <c r="AN70" s="14">
        <v>54.98</v>
      </c>
      <c r="AO70" s="9">
        <v>0</v>
      </c>
      <c r="AP70" s="57">
        <v>2.7479E-2</v>
      </c>
      <c r="AQ70" s="20">
        <v>32</v>
      </c>
      <c r="AR70" s="46">
        <v>0.13282644043200001</v>
      </c>
      <c r="AS70" s="28">
        <v>13.9</v>
      </c>
      <c r="AT70" s="12">
        <v>6.4089999999999998</v>
      </c>
      <c r="AU70" s="12">
        <v>7.0369999999999999</v>
      </c>
      <c r="AV70" s="12">
        <v>6.7190000000000003</v>
      </c>
      <c r="AW70" s="11">
        <v>1</v>
      </c>
      <c r="AX70" s="28">
        <v>84.257710000000003</v>
      </c>
      <c r="AY70" s="28">
        <v>90.572869999999995</v>
      </c>
      <c r="AZ70" s="28">
        <v>87.346369999999993</v>
      </c>
      <c r="BA70" s="11">
        <v>1</v>
      </c>
      <c r="BB70" s="13">
        <v>14.8</v>
      </c>
      <c r="BC70" s="13">
        <v>12.2</v>
      </c>
      <c r="BD70" s="13">
        <v>9.5</v>
      </c>
      <c r="BE70" s="13">
        <v>2.9</v>
      </c>
      <c r="BF70" s="13"/>
      <c r="BG70" s="13"/>
      <c r="BH70" s="11">
        <v>255</v>
      </c>
      <c r="BI70" s="11">
        <v>255</v>
      </c>
      <c r="BJ70" s="14">
        <v>3.9</v>
      </c>
      <c r="BK70" s="14">
        <v>2.25</v>
      </c>
      <c r="BL70" s="11">
        <v>1</v>
      </c>
      <c r="BM70" s="14">
        <v>1.65</v>
      </c>
      <c r="BN70" s="14">
        <v>1</v>
      </c>
      <c r="BO70" s="17">
        <v>125.5</v>
      </c>
      <c r="BP70" s="11">
        <v>161</v>
      </c>
      <c r="BQ70" s="11"/>
      <c r="BR70" s="18"/>
      <c r="BS70" s="13"/>
      <c r="BT70" s="13"/>
      <c r="BU70" s="11">
        <v>91</v>
      </c>
      <c r="BV70" s="11">
        <v>77</v>
      </c>
      <c r="BW70" s="11">
        <v>60</v>
      </c>
      <c r="BX70" s="13">
        <v>45.4</v>
      </c>
      <c r="BY70" s="16">
        <v>50</v>
      </c>
      <c r="BZ70" s="16">
        <f t="shared" si="39"/>
        <v>51.800000000000004</v>
      </c>
      <c r="CA70" s="11">
        <v>45</v>
      </c>
      <c r="CB70" s="29">
        <v>70.400000000000006</v>
      </c>
      <c r="CC70" s="16">
        <v>50</v>
      </c>
      <c r="CD70" s="29">
        <v>55.133333333333333</v>
      </c>
      <c r="CE70" s="29"/>
      <c r="CF70" s="29"/>
      <c r="CG70" s="29">
        <v>55.133333333333333</v>
      </c>
      <c r="CH70" s="29">
        <v>1</v>
      </c>
      <c r="CI70" s="17"/>
      <c r="CJ70" s="13"/>
      <c r="CK70" s="11">
        <f t="shared" si="40"/>
        <v>46.111111111111114</v>
      </c>
      <c r="CL70" s="131">
        <v>62</v>
      </c>
      <c r="CM70" s="29">
        <v>51</v>
      </c>
      <c r="CN70" s="20">
        <v>100</v>
      </c>
      <c r="CO70" s="75">
        <v>53</v>
      </c>
      <c r="CP70" s="75">
        <v>75</v>
      </c>
      <c r="CQ70" s="75">
        <v>80</v>
      </c>
      <c r="CR70" s="75">
        <v>97</v>
      </c>
      <c r="CS70" s="130">
        <v>86</v>
      </c>
      <c r="CT70" s="19">
        <v>77</v>
      </c>
      <c r="CU70" s="19">
        <v>94.8</v>
      </c>
      <c r="CV70" s="19">
        <v>82.8</v>
      </c>
      <c r="CW70" s="19"/>
      <c r="CX70" s="19">
        <v>84.866666666666674</v>
      </c>
      <c r="CY70" s="11">
        <v>78</v>
      </c>
      <c r="CZ70" s="11">
        <v>83</v>
      </c>
      <c r="DA70" s="20">
        <v>62</v>
      </c>
      <c r="DB70" s="11">
        <v>78</v>
      </c>
      <c r="DC70" s="11">
        <f t="shared" si="41"/>
        <v>74.333333333333329</v>
      </c>
      <c r="DD70" s="11">
        <v>69</v>
      </c>
      <c r="DE70" s="20">
        <v>66</v>
      </c>
      <c r="DF70" s="11">
        <v>74</v>
      </c>
      <c r="DG70" s="11">
        <f t="shared" si="42"/>
        <v>69.666666666666671</v>
      </c>
      <c r="DH70" s="29">
        <v>35</v>
      </c>
      <c r="DI70" s="29">
        <v>65</v>
      </c>
      <c r="DJ70" s="19">
        <v>92.63</v>
      </c>
      <c r="DK70" s="19">
        <v>3.3</v>
      </c>
      <c r="DL70" s="21">
        <v>0.1923077</v>
      </c>
      <c r="DM70" s="29">
        <v>0</v>
      </c>
      <c r="DN70" s="21">
        <v>0.5714285799435207</v>
      </c>
      <c r="DO70" s="20">
        <v>2</v>
      </c>
      <c r="DP70" s="20">
        <v>2</v>
      </c>
      <c r="DQ70" s="20">
        <v>0</v>
      </c>
      <c r="DR70" s="20">
        <f t="shared" si="43"/>
        <v>10</v>
      </c>
      <c r="DS70" s="20">
        <v>30</v>
      </c>
      <c r="DT70" s="20">
        <v>469</v>
      </c>
      <c r="DU70" s="20">
        <v>411</v>
      </c>
      <c r="DV70" s="20">
        <v>85</v>
      </c>
      <c r="DW70" s="21">
        <v>0.35294117647058826</v>
      </c>
      <c r="DX70" s="21">
        <v>5.5176470588235293</v>
      </c>
      <c r="DY70" s="21">
        <f t="shared" si="44"/>
        <v>-5.1647058823529415</v>
      </c>
      <c r="DZ70" s="21">
        <v>4.8352941176470585</v>
      </c>
      <c r="EA70" s="20">
        <v>17</v>
      </c>
      <c r="EB70" s="20">
        <v>152</v>
      </c>
      <c r="EC70" s="20">
        <v>175</v>
      </c>
      <c r="ED70" s="20">
        <v>31</v>
      </c>
      <c r="EE70" s="21">
        <v>0.54838709677419351</v>
      </c>
      <c r="EF70" s="21">
        <v>4.903225806451613</v>
      </c>
      <c r="EG70" s="21">
        <f t="shared" si="45"/>
        <v>-4.354838709677419</v>
      </c>
      <c r="EH70" s="21">
        <v>5.645161290322581</v>
      </c>
      <c r="EI70" s="20">
        <v>17</v>
      </c>
      <c r="EJ70" s="20">
        <v>92</v>
      </c>
      <c r="EK70" s="20">
        <v>135</v>
      </c>
      <c r="EL70" s="20">
        <v>21</v>
      </c>
      <c r="EM70" s="21">
        <v>0.80952380952380953</v>
      </c>
      <c r="EN70" s="21">
        <v>4.3809523809523814</v>
      </c>
      <c r="EO70" s="21">
        <f t="shared" si="46"/>
        <v>-3.5714285714285716</v>
      </c>
      <c r="EP70" s="21">
        <v>6.4285714285714288</v>
      </c>
      <c r="EQ70" s="20">
        <v>14</v>
      </c>
      <c r="ER70" s="20">
        <v>38</v>
      </c>
      <c r="ES70" s="20">
        <v>86</v>
      </c>
      <c r="ET70" s="20">
        <v>11</v>
      </c>
      <c r="EU70" s="21">
        <v>1.2727272727272727</v>
      </c>
      <c r="EV70" s="21">
        <v>3.4545454545454546</v>
      </c>
      <c r="EW70" s="21">
        <f t="shared" si="47"/>
        <v>-2.1818181818181817</v>
      </c>
      <c r="EX70" s="21">
        <v>7.8181818181818183</v>
      </c>
      <c r="EY70" s="20">
        <v>0</v>
      </c>
      <c r="EZ70" s="21">
        <v>-0.69314718055994529</v>
      </c>
      <c r="FA70" s="21">
        <v>7.333333333333333</v>
      </c>
      <c r="FB70" s="37">
        <v>7</v>
      </c>
      <c r="FC70" s="20">
        <v>0</v>
      </c>
      <c r="FD70" s="29">
        <v>0</v>
      </c>
      <c r="FE70" s="29">
        <v>0</v>
      </c>
      <c r="FF70" s="21">
        <v>0.77941199999999999</v>
      </c>
      <c r="FG70" s="10">
        <v>-0.108366003217385</v>
      </c>
      <c r="FH70" s="10">
        <v>-0.35213052426713498</v>
      </c>
      <c r="FI70" s="10">
        <v>0.17886557791426899</v>
      </c>
      <c r="FJ70" s="10">
        <v>0.60791731126919402</v>
      </c>
      <c r="FK70" s="10">
        <v>-0.47409920217358198</v>
      </c>
      <c r="FL70" s="10">
        <v>-0.27712617465768102</v>
      </c>
      <c r="FM70" s="21">
        <v>5.4140600000000001</v>
      </c>
      <c r="FN70" s="20">
        <v>160</v>
      </c>
      <c r="FO70" s="28">
        <v>31</v>
      </c>
      <c r="FP70" s="21">
        <v>-0.15306971406492423</v>
      </c>
      <c r="FQ70" s="20">
        <v>100</v>
      </c>
      <c r="FR70" s="20">
        <v>110</v>
      </c>
      <c r="FS70" s="20">
        <v>1.2</v>
      </c>
      <c r="FT70" s="20">
        <v>30</v>
      </c>
      <c r="FU70" s="20">
        <v>46</v>
      </c>
      <c r="FV70" s="20">
        <v>25.1</v>
      </c>
      <c r="FW70" s="20">
        <v>0.47299999999999998</v>
      </c>
      <c r="FX70" s="124">
        <v>12</v>
      </c>
      <c r="FY70" s="28">
        <v>16.899999999999999</v>
      </c>
      <c r="FZ70" s="123">
        <v>22.6</v>
      </c>
      <c r="GA70" s="129">
        <v>12</v>
      </c>
      <c r="GB70" s="9">
        <v>0</v>
      </c>
      <c r="GC70" s="13">
        <v>0</v>
      </c>
      <c r="GD70" s="15">
        <v>0.3</v>
      </c>
      <c r="GE70" s="15">
        <v>0.3</v>
      </c>
      <c r="GF70" s="15">
        <v>0.1741</v>
      </c>
      <c r="GG70" s="15">
        <v>0.59</v>
      </c>
      <c r="GH70" s="9">
        <v>0</v>
      </c>
      <c r="GI70" s="9">
        <v>0</v>
      </c>
      <c r="GJ70" s="11">
        <v>0</v>
      </c>
      <c r="GK70" s="9">
        <v>1</v>
      </c>
      <c r="GL70" s="11">
        <v>0</v>
      </c>
      <c r="GM70" s="29">
        <v>84446413</v>
      </c>
      <c r="GN70" s="21">
        <v>91.831000000000003</v>
      </c>
      <c r="GO70" s="10">
        <v>3.31</v>
      </c>
      <c r="GP70" s="28">
        <v>3.31</v>
      </c>
      <c r="GQ70" s="28">
        <v>72.5</v>
      </c>
      <c r="GR70" s="28">
        <v>72.459000000000003</v>
      </c>
      <c r="GS70" s="28">
        <v>73.400000000000006</v>
      </c>
      <c r="GT70" s="28">
        <v>27.91650009</v>
      </c>
      <c r="GU70" s="21">
        <v>1.2999999999999999E-4</v>
      </c>
      <c r="GV70" s="29">
        <v>0</v>
      </c>
      <c r="GW70" s="21">
        <v>5.9694500000000001</v>
      </c>
      <c r="GX70" s="29">
        <v>30</v>
      </c>
      <c r="GY70" s="29">
        <v>1</v>
      </c>
      <c r="GZ70" s="29">
        <v>0</v>
      </c>
      <c r="HA70" s="21">
        <v>19.25</v>
      </c>
      <c r="HB70" s="20">
        <v>23.92</v>
      </c>
      <c r="HC70" s="29">
        <v>1</v>
      </c>
      <c r="HD70" s="29">
        <v>0</v>
      </c>
      <c r="HE70" s="21">
        <v>0.46589999999999998</v>
      </c>
      <c r="HF70" s="29">
        <v>36.774999999999999</v>
      </c>
      <c r="HG70" s="20">
        <v>81</v>
      </c>
      <c r="HH70" s="20">
        <v>54</v>
      </c>
      <c r="HI70" s="21">
        <v>0.37254949999999998</v>
      </c>
      <c r="HJ70" s="20">
        <v>207.17</v>
      </c>
      <c r="HK70" s="21">
        <v>0.29706169999999998</v>
      </c>
      <c r="HL70" s="21">
        <v>0.28999999999999998</v>
      </c>
      <c r="HM70" s="29">
        <v>37</v>
      </c>
      <c r="HN70" s="20">
        <v>207.12</v>
      </c>
      <c r="HO70" s="29">
        <v>30</v>
      </c>
      <c r="HP70" s="20">
        <v>29</v>
      </c>
      <c r="HQ70" s="21">
        <v>37.121360000000003</v>
      </c>
      <c r="HR70" s="21">
        <v>52.155369999999998</v>
      </c>
      <c r="HS70" s="40">
        <v>0</v>
      </c>
      <c r="HT70" s="40">
        <v>0</v>
      </c>
      <c r="HU70" s="29">
        <v>3360</v>
      </c>
      <c r="HV70" s="21">
        <v>1.0457749999999999</v>
      </c>
      <c r="HW70" s="29">
        <v>1972550</v>
      </c>
      <c r="HX70" s="20">
        <v>1923122</v>
      </c>
      <c r="HY70" s="29">
        <v>0</v>
      </c>
      <c r="HZ70" s="65" t="s">
        <v>976</v>
      </c>
      <c r="IA70" s="20" t="s">
        <v>725</v>
      </c>
      <c r="IB70" s="29">
        <v>6</v>
      </c>
      <c r="IC70" s="11">
        <v>0</v>
      </c>
      <c r="ID70" s="29">
        <v>1</v>
      </c>
      <c r="IE70" s="29">
        <v>1</v>
      </c>
    </row>
    <row r="71" spans="1:239">
      <c r="A71" s="65" t="s">
        <v>773</v>
      </c>
      <c r="B71" s="8" t="s">
        <v>812</v>
      </c>
      <c r="C71" s="9">
        <v>109</v>
      </c>
      <c r="D71" s="20">
        <v>77</v>
      </c>
      <c r="E71" s="9">
        <v>109</v>
      </c>
      <c r="F71" s="77">
        <v>100</v>
      </c>
      <c r="G71" s="9">
        <v>158</v>
      </c>
      <c r="H71" s="20">
        <v>107</v>
      </c>
      <c r="I71" s="20">
        <v>84</v>
      </c>
      <c r="J71" s="20">
        <f t="shared" si="19"/>
        <v>3</v>
      </c>
      <c r="K71" s="21">
        <v>0.27793696275071633</v>
      </c>
      <c r="L71" s="21">
        <f t="shared" si="50"/>
        <v>0.47663551401869159</v>
      </c>
      <c r="M71" s="29">
        <v>0</v>
      </c>
      <c r="N71" s="9">
        <v>158</v>
      </c>
      <c r="O71" s="77">
        <v>144</v>
      </c>
      <c r="P71" s="55">
        <v>62.66</v>
      </c>
      <c r="Q71" s="55">
        <v>64</v>
      </c>
      <c r="R71" s="55">
        <v>61.38</v>
      </c>
      <c r="S71" s="20">
        <v>65</v>
      </c>
      <c r="T71" s="29"/>
      <c r="U71" s="29">
        <v>2588.81</v>
      </c>
      <c r="V71" s="11"/>
      <c r="W71" s="11">
        <v>2100</v>
      </c>
      <c r="X71" s="29">
        <v>1332.82799570463</v>
      </c>
      <c r="Y71" s="29">
        <f t="shared" si="20"/>
        <v>3</v>
      </c>
      <c r="Z71" s="29">
        <v>0</v>
      </c>
      <c r="AA71" s="14"/>
      <c r="AB71" s="28">
        <v>111.20836666666666</v>
      </c>
      <c r="AC71" s="38">
        <v>57</v>
      </c>
      <c r="AD71" s="38">
        <v>50</v>
      </c>
      <c r="AE71" s="38"/>
      <c r="AF71" s="13"/>
      <c r="AG71" s="28">
        <v>30.27</v>
      </c>
      <c r="AH71" s="13">
        <v>33.200000000000003</v>
      </c>
      <c r="AI71" s="13">
        <v>31.734999999999999</v>
      </c>
      <c r="AJ71" s="11">
        <v>1</v>
      </c>
      <c r="AK71" s="13">
        <v>31.734999999999999</v>
      </c>
      <c r="AL71" s="13">
        <f t="shared" si="48"/>
        <v>31.734999999999999</v>
      </c>
      <c r="AM71" s="13">
        <f t="shared" si="49"/>
        <v>31.734999999999999</v>
      </c>
      <c r="AN71" s="14">
        <v>39.687620000000003</v>
      </c>
      <c r="AO71" s="9">
        <v>1</v>
      </c>
      <c r="AP71" s="57">
        <v>0.44233600000000001</v>
      </c>
      <c r="AQ71" s="20">
        <v>40</v>
      </c>
      <c r="AR71" s="46">
        <v>0.18564186095999999</v>
      </c>
      <c r="AS71" s="28">
        <v>12.3</v>
      </c>
      <c r="AT71" s="12"/>
      <c r="AU71" s="12"/>
      <c r="AV71" s="12"/>
      <c r="AW71" s="11">
        <v>0</v>
      </c>
      <c r="AX71" s="28">
        <v>97.080370000000002</v>
      </c>
      <c r="AY71" s="28">
        <v>98.453749999999999</v>
      </c>
      <c r="AZ71" s="28">
        <v>97.758570000000006</v>
      </c>
      <c r="BA71" s="11">
        <v>1</v>
      </c>
      <c r="BB71" s="13">
        <v>59.09</v>
      </c>
      <c r="BC71" s="13">
        <v>47.06</v>
      </c>
      <c r="BD71" s="13">
        <v>34.729999999999997</v>
      </c>
      <c r="BE71" s="13">
        <v>12.2</v>
      </c>
      <c r="BF71" s="13"/>
      <c r="BG71" s="13"/>
      <c r="BH71" s="11">
        <v>113</v>
      </c>
      <c r="BI71" s="11">
        <v>113</v>
      </c>
      <c r="BJ71" s="14">
        <v>6.75</v>
      </c>
      <c r="BK71" s="14">
        <v>6.15</v>
      </c>
      <c r="BL71" s="11">
        <v>1</v>
      </c>
      <c r="BM71" s="14">
        <v>0.6</v>
      </c>
      <c r="BN71" s="14">
        <v>11.49</v>
      </c>
      <c r="BO71" s="17">
        <v>261.66666666666669</v>
      </c>
      <c r="BP71" s="11">
        <v>257</v>
      </c>
      <c r="BQ71" s="11">
        <v>479</v>
      </c>
      <c r="BR71" s="18">
        <v>0.5365344467640919</v>
      </c>
      <c r="BS71" s="13"/>
      <c r="BT71" s="13"/>
      <c r="BU71" s="11">
        <v>100</v>
      </c>
      <c r="BV71" s="11"/>
      <c r="BW71" s="11">
        <v>98</v>
      </c>
      <c r="BX71" s="13">
        <v>99.45</v>
      </c>
      <c r="BY71" s="13"/>
      <c r="BZ71" s="16">
        <f t="shared" si="39"/>
        <v>98.724999999999994</v>
      </c>
      <c r="CA71" s="11"/>
      <c r="CD71" s="29"/>
      <c r="CE71" s="29">
        <v>100</v>
      </c>
      <c r="CF71" s="29">
        <v>99.2</v>
      </c>
      <c r="CG71" s="29">
        <v>100</v>
      </c>
      <c r="CH71" s="29">
        <v>0</v>
      </c>
      <c r="CI71" s="17">
        <v>100</v>
      </c>
      <c r="CJ71" s="13">
        <v>84.7</v>
      </c>
      <c r="CK71" s="11"/>
      <c r="CL71" s="29">
        <v>72.150000000000006</v>
      </c>
      <c r="CM71" s="29">
        <v>75.333333333333329</v>
      </c>
      <c r="CN71" s="20">
        <v>39</v>
      </c>
      <c r="CO71" s="75">
        <v>84</v>
      </c>
      <c r="CP71" s="75">
        <v>92</v>
      </c>
      <c r="CQ71" s="130">
        <v>99</v>
      </c>
      <c r="CR71" s="75">
        <v>58</v>
      </c>
      <c r="CS71" s="130">
        <v>90</v>
      </c>
      <c r="CT71" s="19">
        <v>84.6</v>
      </c>
      <c r="CU71" s="19">
        <v>73.400000000000006</v>
      </c>
      <c r="CV71" s="19">
        <v>83.6</v>
      </c>
      <c r="CW71" s="19"/>
      <c r="CX71" s="19">
        <v>80.533333333333331</v>
      </c>
      <c r="CY71" s="11">
        <v>87</v>
      </c>
      <c r="CZ71" s="11"/>
      <c r="DA71" s="20">
        <v>75</v>
      </c>
      <c r="DB71" s="11">
        <v>66</v>
      </c>
      <c r="DC71" s="11">
        <f t="shared" si="41"/>
        <v>70.5</v>
      </c>
      <c r="DD71" s="11"/>
      <c r="DE71" s="20">
        <v>76</v>
      </c>
      <c r="DF71" s="11">
        <v>76</v>
      </c>
      <c r="DG71" s="11">
        <f t="shared" si="42"/>
        <v>76</v>
      </c>
      <c r="DH71" s="29">
        <v>10</v>
      </c>
      <c r="DI71" s="29">
        <v>32</v>
      </c>
      <c r="DJ71" s="19"/>
      <c r="DK71" s="19"/>
      <c r="DL71" s="21">
        <v>0</v>
      </c>
      <c r="DM71" s="29">
        <v>0</v>
      </c>
      <c r="DN71" s="21">
        <v>6.8857142584664484</v>
      </c>
      <c r="DO71" s="20">
        <v>4</v>
      </c>
      <c r="DP71" s="20">
        <v>2</v>
      </c>
      <c r="DQ71" s="20">
        <v>2</v>
      </c>
      <c r="DR71" s="20">
        <f t="shared" si="43"/>
        <v>12</v>
      </c>
      <c r="DS71" s="20">
        <v>4</v>
      </c>
      <c r="DT71" s="20">
        <v>500</v>
      </c>
      <c r="DU71" s="20">
        <v>174</v>
      </c>
      <c r="DV71" s="20">
        <v>67</v>
      </c>
      <c r="DW71" s="21">
        <v>5.9701492537313432E-2</v>
      </c>
      <c r="DX71" s="21">
        <v>7.4626865671641793</v>
      </c>
      <c r="DY71" s="21">
        <f t="shared" si="44"/>
        <v>-7.4029850746268657</v>
      </c>
      <c r="DZ71" s="21">
        <v>2.5970149253731343</v>
      </c>
      <c r="EA71" s="20">
        <v>4</v>
      </c>
      <c r="EB71" s="20">
        <v>212</v>
      </c>
      <c r="EC71" s="20">
        <v>102</v>
      </c>
      <c r="ED71" s="20">
        <v>31</v>
      </c>
      <c r="EE71" s="21">
        <v>0.12903225806451613</v>
      </c>
      <c r="EF71" s="21">
        <v>6.838709677419355</v>
      </c>
      <c r="EG71" s="21">
        <f t="shared" si="45"/>
        <v>-6.709677419354839</v>
      </c>
      <c r="EH71" s="21">
        <v>3.2903225806451615</v>
      </c>
      <c r="EI71" s="20">
        <v>4</v>
      </c>
      <c r="EJ71" s="20">
        <v>142</v>
      </c>
      <c r="EK71" s="20">
        <v>72</v>
      </c>
      <c r="EL71" s="20">
        <v>21</v>
      </c>
      <c r="EM71" s="21">
        <v>0.19047619047619047</v>
      </c>
      <c r="EN71" s="21">
        <v>6.7619047619047619</v>
      </c>
      <c r="EO71" s="21">
        <f t="shared" si="46"/>
        <v>-6.5714285714285712</v>
      </c>
      <c r="EP71" s="21">
        <v>3.4285714285714284</v>
      </c>
      <c r="EQ71" s="20">
        <v>4</v>
      </c>
      <c r="ER71" s="20">
        <v>72</v>
      </c>
      <c r="ES71" s="20">
        <v>42</v>
      </c>
      <c r="ET71" s="20">
        <v>11</v>
      </c>
      <c r="EU71" s="21">
        <v>0.36363636363636365</v>
      </c>
      <c r="EV71" s="21">
        <v>6.5454545454545459</v>
      </c>
      <c r="EW71" s="21">
        <f t="shared" si="47"/>
        <v>-6.1818181818181817</v>
      </c>
      <c r="EX71" s="21">
        <v>3.8181818181818183</v>
      </c>
      <c r="EY71" s="20">
        <v>0</v>
      </c>
      <c r="EZ71" s="21">
        <v>-0.69314718055994529</v>
      </c>
      <c r="FA71" s="21">
        <v>14</v>
      </c>
      <c r="FB71" s="37">
        <v>14</v>
      </c>
      <c r="FC71" s="20">
        <v>1</v>
      </c>
      <c r="FD71" s="29">
        <v>1</v>
      </c>
      <c r="FE71" s="29">
        <v>1</v>
      </c>
      <c r="FF71" s="21">
        <v>0.28921599999999997</v>
      </c>
      <c r="FG71" s="10">
        <v>0.84257225964418003</v>
      </c>
      <c r="FH71" s="10">
        <v>0.37213747659353402</v>
      </c>
      <c r="FI71" s="10">
        <v>1.76893536491433E-2</v>
      </c>
      <c r="FJ71" s="10">
        <v>0.17084777374437299</v>
      </c>
      <c r="FK71" s="10">
        <v>3.9107465940165398E-2</v>
      </c>
      <c r="FL71" s="10">
        <v>-0.14521853640269899</v>
      </c>
      <c r="FM71" s="21"/>
      <c r="FN71" s="20" t="s">
        <v>758</v>
      </c>
      <c r="FQ71" s="20">
        <v>99</v>
      </c>
      <c r="FR71" s="20">
        <v>104</v>
      </c>
      <c r="FS71" s="20">
        <v>1.2</v>
      </c>
      <c r="FT71" s="20">
        <v>46</v>
      </c>
      <c r="FU71" s="20">
        <v>83</v>
      </c>
      <c r="FV71" s="20">
        <v>39.200000000000003</v>
      </c>
      <c r="FX71" s="124">
        <v>25</v>
      </c>
      <c r="FY71" s="28">
        <v>2</v>
      </c>
      <c r="FZ71" s="123">
        <v>10.5</v>
      </c>
      <c r="GA71" s="129">
        <v>25</v>
      </c>
      <c r="GB71" s="9">
        <v>0</v>
      </c>
      <c r="GC71" s="13">
        <v>1.4</v>
      </c>
      <c r="GD71" s="15">
        <v>0.41983110000000001</v>
      </c>
      <c r="GE71" s="15"/>
      <c r="GF71" s="15">
        <v>7.3700000000000002E-2</v>
      </c>
      <c r="GG71" s="15">
        <v>0.53</v>
      </c>
      <c r="GH71" s="9">
        <v>1</v>
      </c>
      <c r="GI71" s="9">
        <v>0</v>
      </c>
      <c r="GJ71" s="11">
        <v>0</v>
      </c>
      <c r="GK71" s="11">
        <v>0</v>
      </c>
      <c r="GL71" s="11">
        <v>0</v>
      </c>
      <c r="GM71" s="29">
        <v>2218151</v>
      </c>
      <c r="GN71" s="21">
        <v>2.4609999999999999</v>
      </c>
      <c r="GO71" s="10">
        <v>4.03</v>
      </c>
      <c r="GP71" s="28">
        <v>4.03</v>
      </c>
      <c r="GQ71" s="28">
        <v>58</v>
      </c>
      <c r="GR71" s="28">
        <v>57.033999999999999</v>
      </c>
      <c r="GS71" s="28">
        <v>60.8</v>
      </c>
      <c r="GT71" s="28">
        <v>32.001998899999997</v>
      </c>
      <c r="GU71" s="21">
        <v>0</v>
      </c>
      <c r="GV71" s="29">
        <v>0</v>
      </c>
      <c r="GW71" s="21">
        <v>-4.6051700000000002</v>
      </c>
      <c r="GX71" s="29">
        <v>0</v>
      </c>
      <c r="GY71" s="29">
        <v>0</v>
      </c>
      <c r="GZ71" s="29">
        <v>0</v>
      </c>
      <c r="HA71" s="21">
        <v>47.54</v>
      </c>
      <c r="HB71" s="20">
        <v>46.85</v>
      </c>
      <c r="HC71" s="29">
        <v>0</v>
      </c>
      <c r="HD71" s="29">
        <v>0</v>
      </c>
      <c r="HE71" s="21">
        <v>0</v>
      </c>
      <c r="HF71" s="29">
        <v>0</v>
      </c>
      <c r="HG71" s="20">
        <v>0</v>
      </c>
      <c r="HH71" s="20">
        <v>0</v>
      </c>
      <c r="HI71" s="21">
        <v>0</v>
      </c>
      <c r="HJ71" s="20">
        <v>1855.69</v>
      </c>
      <c r="HK71" s="21">
        <v>0</v>
      </c>
      <c r="HL71" s="21">
        <v>0</v>
      </c>
      <c r="HM71" s="29">
        <v>0</v>
      </c>
      <c r="HN71" s="20">
        <v>1675.81</v>
      </c>
      <c r="HO71" s="29">
        <v>0</v>
      </c>
      <c r="HP71" s="20">
        <v>0</v>
      </c>
      <c r="HQ71" s="21">
        <v>0</v>
      </c>
      <c r="HR71" s="21">
        <v>1.571018</v>
      </c>
      <c r="HS71" s="40">
        <v>1</v>
      </c>
      <c r="HT71" s="40">
        <v>1</v>
      </c>
      <c r="HU71" s="29">
        <v>3120</v>
      </c>
      <c r="HV71" s="21"/>
      <c r="HW71" s="29">
        <v>1566500</v>
      </c>
      <c r="HX71" s="20">
        <v>1558417</v>
      </c>
      <c r="HY71" s="29">
        <v>0</v>
      </c>
      <c r="HZ71" s="65" t="s">
        <v>715</v>
      </c>
      <c r="IA71" s="20" t="s">
        <v>770</v>
      </c>
      <c r="IB71" s="29">
        <v>2</v>
      </c>
      <c r="IC71" s="11">
        <v>0</v>
      </c>
      <c r="ID71" s="29">
        <v>0</v>
      </c>
      <c r="IE71" s="29">
        <v>0</v>
      </c>
    </row>
    <row r="72" spans="1:239">
      <c r="A72" s="65" t="s">
        <v>693</v>
      </c>
      <c r="B72" s="8" t="s">
        <v>813</v>
      </c>
      <c r="C72" s="9">
        <v>69</v>
      </c>
      <c r="D72" s="20">
        <v>66</v>
      </c>
      <c r="E72" s="9">
        <v>69</v>
      </c>
      <c r="F72" s="77">
        <v>81</v>
      </c>
      <c r="G72" s="9">
        <v>89</v>
      </c>
      <c r="H72" s="20">
        <v>85</v>
      </c>
      <c r="I72" s="20">
        <v>112</v>
      </c>
      <c r="J72" s="20">
        <f t="shared" ref="J72:J103" si="51">COUNT(G72:I72)</f>
        <v>3</v>
      </c>
      <c r="K72" s="21">
        <v>0.20279720279720279</v>
      </c>
      <c r="L72" s="21">
        <f t="shared" si="50"/>
        <v>4.7058823529411764E-2</v>
      </c>
      <c r="M72" s="29">
        <v>1</v>
      </c>
      <c r="N72" s="9">
        <v>89</v>
      </c>
      <c r="O72" s="77">
        <v>109</v>
      </c>
      <c r="P72" s="55">
        <v>63.48</v>
      </c>
      <c r="Q72" s="55">
        <v>65.25</v>
      </c>
      <c r="R72" s="55">
        <v>61.79</v>
      </c>
      <c r="S72" s="20">
        <v>610</v>
      </c>
      <c r="T72" s="29">
        <v>3550.4755728999999</v>
      </c>
      <c r="U72" s="29">
        <v>3362.9279999999999</v>
      </c>
      <c r="V72" s="11">
        <v>3747.3517649999999</v>
      </c>
      <c r="W72" s="11">
        <v>2348</v>
      </c>
      <c r="X72" s="29">
        <v>2595.8885131467441</v>
      </c>
      <c r="Y72" s="29">
        <f t="shared" ref="Y72:Y103" si="52">COUNT(T72:X72)</f>
        <v>5</v>
      </c>
      <c r="Z72" s="29">
        <v>1</v>
      </c>
      <c r="AA72" s="14">
        <v>2.64</v>
      </c>
      <c r="AB72" s="28">
        <v>55.139636666666668</v>
      </c>
      <c r="AC72" s="38">
        <v>20</v>
      </c>
      <c r="AD72" s="38">
        <v>7.5</v>
      </c>
      <c r="AE72" s="38"/>
      <c r="AF72" s="13">
        <v>39.200000000000003</v>
      </c>
      <c r="AG72" s="28">
        <v>39.5</v>
      </c>
      <c r="AH72" s="13">
        <v>39.5</v>
      </c>
      <c r="AI72" s="13">
        <v>39.4</v>
      </c>
      <c r="AJ72" s="11">
        <v>1</v>
      </c>
      <c r="AK72" s="13">
        <v>39.4</v>
      </c>
      <c r="AL72" s="13">
        <f t="shared" si="48"/>
        <v>39.4</v>
      </c>
      <c r="AM72" s="13">
        <f t="shared" si="49"/>
        <v>39.4</v>
      </c>
      <c r="AN72" s="14">
        <v>39.200000000000003</v>
      </c>
      <c r="AO72" s="9">
        <v>1</v>
      </c>
      <c r="AP72" s="57">
        <v>8.5982000000000003E-2</v>
      </c>
      <c r="AQ72" s="20">
        <v>66</v>
      </c>
      <c r="AR72" s="46">
        <v>0.36427627259100004</v>
      </c>
      <c r="AS72" s="28">
        <v>9</v>
      </c>
      <c r="AT72" s="12"/>
      <c r="AU72" s="12"/>
      <c r="AV72" s="12"/>
      <c r="AW72" s="11">
        <v>0</v>
      </c>
      <c r="AX72" s="28">
        <v>24.94764</v>
      </c>
      <c r="AY72" s="28">
        <v>52.73901</v>
      </c>
      <c r="AZ72" s="28">
        <v>38.689480000000003</v>
      </c>
      <c r="BA72" s="11">
        <v>1</v>
      </c>
      <c r="BB72" s="13">
        <v>75.099999999999994</v>
      </c>
      <c r="BC72" s="13">
        <v>61.3</v>
      </c>
      <c r="BD72" s="13">
        <v>47.2</v>
      </c>
      <c r="BE72" s="13">
        <v>3.2</v>
      </c>
      <c r="BF72" s="13">
        <v>25</v>
      </c>
      <c r="BG72" s="13">
        <v>0.8</v>
      </c>
      <c r="BH72" s="11">
        <v>84</v>
      </c>
      <c r="BI72" s="11">
        <v>84</v>
      </c>
      <c r="BJ72" s="14">
        <v>2.8</v>
      </c>
      <c r="BK72" s="14">
        <v>0.9</v>
      </c>
      <c r="BL72" s="11">
        <v>1</v>
      </c>
      <c r="BM72" s="14">
        <v>1.6</v>
      </c>
      <c r="BN72" s="14">
        <v>1.29</v>
      </c>
      <c r="BO72" s="17">
        <v>21</v>
      </c>
      <c r="BP72" s="11"/>
      <c r="BQ72" s="11"/>
      <c r="BR72" s="18"/>
      <c r="BS72" s="13">
        <v>65.7</v>
      </c>
      <c r="BT72" s="13"/>
      <c r="BU72" s="11">
        <v>62</v>
      </c>
      <c r="BV72" s="11"/>
      <c r="BW72" s="11">
        <v>25</v>
      </c>
      <c r="BX72" s="13">
        <v>31</v>
      </c>
      <c r="BY72" s="13"/>
      <c r="BZ72" s="16">
        <f t="shared" si="39"/>
        <v>28</v>
      </c>
      <c r="CA72" s="11">
        <v>31</v>
      </c>
      <c r="CB72" s="29">
        <v>32.200000000000003</v>
      </c>
      <c r="CC72" s="13"/>
      <c r="CD72" s="29">
        <v>31.6</v>
      </c>
      <c r="CE72" s="29"/>
      <c r="CF72" s="29"/>
      <c r="CG72" s="29">
        <v>31.6</v>
      </c>
      <c r="CH72" s="29">
        <v>1</v>
      </c>
      <c r="CI72" s="17">
        <v>31</v>
      </c>
      <c r="CJ72" s="13">
        <v>32.299999999999997</v>
      </c>
      <c r="CK72" s="11">
        <f t="shared" ref="CK72:CK89" si="53">AVERAGE(CA72:CJ72)</f>
        <v>27.24285714285714</v>
      </c>
      <c r="CL72" s="131">
        <v>77</v>
      </c>
      <c r="CM72" s="29">
        <v>58</v>
      </c>
      <c r="CN72" s="20">
        <v>87</v>
      </c>
      <c r="CO72" s="75">
        <v>81</v>
      </c>
      <c r="CP72" s="75">
        <v>80</v>
      </c>
      <c r="CQ72" s="75">
        <v>89</v>
      </c>
      <c r="CR72" s="75">
        <v>87</v>
      </c>
      <c r="CS72" s="130">
        <v>92</v>
      </c>
      <c r="CT72" s="19">
        <v>92</v>
      </c>
      <c r="CU72" s="19">
        <v>82.2</v>
      </c>
      <c r="CV72" s="19">
        <v>80.599999999999994</v>
      </c>
      <c r="CW72" s="19">
        <v>68.75</v>
      </c>
      <c r="CX72" s="19">
        <v>84.933333333333323</v>
      </c>
      <c r="CY72" s="11">
        <v>84</v>
      </c>
      <c r="CZ72" s="11">
        <v>60.75</v>
      </c>
      <c r="DA72" s="20">
        <v>73</v>
      </c>
      <c r="DB72" s="11">
        <v>73</v>
      </c>
      <c r="DC72" s="11">
        <f t="shared" si="41"/>
        <v>68.916666666666671</v>
      </c>
      <c r="DD72" s="11">
        <v>62</v>
      </c>
      <c r="DE72" s="20">
        <v>57</v>
      </c>
      <c r="DF72" s="11">
        <v>65</v>
      </c>
      <c r="DG72" s="11">
        <f t="shared" si="42"/>
        <v>61.333333333333336</v>
      </c>
      <c r="DH72" s="29">
        <v>49</v>
      </c>
      <c r="DI72" s="29">
        <v>16</v>
      </c>
      <c r="DJ72" s="19">
        <v>68.31</v>
      </c>
      <c r="DK72" s="19">
        <v>0</v>
      </c>
      <c r="DL72" s="21">
        <v>0.23076920000000001</v>
      </c>
      <c r="DM72" s="29">
        <v>0</v>
      </c>
      <c r="DN72" s="21">
        <v>5.1428571428571432</v>
      </c>
      <c r="DO72" s="20">
        <v>0</v>
      </c>
      <c r="DP72" s="20">
        <v>8</v>
      </c>
      <c r="DQ72" s="20">
        <v>-8</v>
      </c>
      <c r="DR72" s="20">
        <f t="shared" si="43"/>
        <v>2</v>
      </c>
      <c r="DS72" s="20">
        <v>22</v>
      </c>
      <c r="DT72" s="20">
        <v>359</v>
      </c>
      <c r="DU72" s="20">
        <v>143</v>
      </c>
      <c r="DV72" s="20">
        <v>48</v>
      </c>
      <c r="DW72" s="21">
        <v>0.45833333333333331</v>
      </c>
      <c r="DX72" s="21">
        <v>7.479166666666667</v>
      </c>
      <c r="DY72" s="21">
        <f t="shared" si="44"/>
        <v>-7.020833333333333</v>
      </c>
      <c r="DZ72" s="21">
        <v>2.9791666666666665</v>
      </c>
      <c r="EA72" s="20">
        <v>5</v>
      </c>
      <c r="EB72" s="20">
        <v>244</v>
      </c>
      <c r="EC72" s="20">
        <v>71</v>
      </c>
      <c r="ED72" s="20">
        <v>31</v>
      </c>
      <c r="EE72" s="21">
        <v>0.16129032258064516</v>
      </c>
      <c r="EF72" s="21">
        <v>7.870967741935484</v>
      </c>
      <c r="EG72" s="21">
        <f t="shared" si="45"/>
        <v>-7.709677419354839</v>
      </c>
      <c r="EH72" s="21">
        <v>2.2903225806451615</v>
      </c>
      <c r="EI72" s="20">
        <v>0</v>
      </c>
      <c r="EJ72" s="20">
        <v>175</v>
      </c>
      <c r="EK72" s="20">
        <v>35</v>
      </c>
      <c r="EL72" s="20">
        <v>21</v>
      </c>
      <c r="EM72" s="21">
        <v>0</v>
      </c>
      <c r="EN72" s="21">
        <v>8.3333333333333339</v>
      </c>
      <c r="EO72" s="21">
        <f t="shared" si="46"/>
        <v>-8.3333333333333339</v>
      </c>
      <c r="EP72" s="21">
        <v>1.6666666666666667</v>
      </c>
      <c r="EQ72" s="20">
        <v>0</v>
      </c>
      <c r="ER72" s="20">
        <v>88</v>
      </c>
      <c r="ES72" s="20">
        <v>22</v>
      </c>
      <c r="ET72" s="20">
        <v>11</v>
      </c>
      <c r="EU72" s="21">
        <v>0</v>
      </c>
      <c r="EV72" s="21">
        <v>8</v>
      </c>
      <c r="EW72" s="21">
        <f t="shared" si="47"/>
        <v>-8</v>
      </c>
      <c r="EX72" s="21">
        <v>2</v>
      </c>
      <c r="EY72" s="20">
        <v>0</v>
      </c>
      <c r="EZ72" s="21">
        <v>-0.69314718055994529</v>
      </c>
      <c r="FA72" s="21">
        <v>8.7777777777777786</v>
      </c>
      <c r="FB72" s="37">
        <v>8</v>
      </c>
      <c r="FC72" s="20">
        <v>0</v>
      </c>
      <c r="FD72" s="29">
        <v>0</v>
      </c>
      <c r="FE72" s="29">
        <v>2</v>
      </c>
      <c r="FF72" s="21">
        <v>0.117647</v>
      </c>
      <c r="FG72" s="10">
        <v>-0.23955570403640999</v>
      </c>
      <c r="FH72" s="10">
        <v>8.9980502461553494E-2</v>
      </c>
      <c r="FI72" s="10">
        <v>0.26708336483421202</v>
      </c>
      <c r="FJ72" s="10">
        <v>0.21598677305163799</v>
      </c>
      <c r="FK72" s="10">
        <v>0.67817086410850502</v>
      </c>
      <c r="FL72" s="10">
        <v>0.125190252839364</v>
      </c>
      <c r="FM72" s="21">
        <v>4.3031199999999998</v>
      </c>
      <c r="FN72" s="20">
        <v>193</v>
      </c>
      <c r="FO72" s="28">
        <v>4.8</v>
      </c>
      <c r="FP72" s="21">
        <v>-1.2905000118243919</v>
      </c>
      <c r="FQ72" s="20">
        <v>100</v>
      </c>
      <c r="FR72" s="20">
        <v>106</v>
      </c>
      <c r="FS72" s="20">
        <v>10.3</v>
      </c>
      <c r="FT72" s="20">
        <v>35</v>
      </c>
      <c r="FU72" s="20">
        <v>26</v>
      </c>
      <c r="FV72" s="20">
        <v>28.4</v>
      </c>
      <c r="FW72" s="20">
        <v>0.30299999999999999</v>
      </c>
      <c r="FX72" s="124"/>
      <c r="FY72" s="28">
        <v>0.7</v>
      </c>
      <c r="FZ72" s="123">
        <v>10.8</v>
      </c>
      <c r="GA72" s="129">
        <v>0.7</v>
      </c>
      <c r="GB72" s="9">
        <v>1</v>
      </c>
      <c r="GC72" s="13">
        <v>99.4</v>
      </c>
      <c r="GD72" s="15">
        <v>0.53</v>
      </c>
      <c r="GE72" s="15">
        <v>0.53</v>
      </c>
      <c r="GF72" s="15">
        <v>0.34799999999999998</v>
      </c>
      <c r="GG72" s="15">
        <v>0.47</v>
      </c>
      <c r="GH72" s="9">
        <v>0</v>
      </c>
      <c r="GI72" s="9">
        <v>0</v>
      </c>
      <c r="GJ72" s="11">
        <v>0</v>
      </c>
      <c r="GK72" s="11">
        <v>0</v>
      </c>
      <c r="GL72" s="9">
        <v>1</v>
      </c>
      <c r="GM72" s="29">
        <v>24685960</v>
      </c>
      <c r="GN72" s="21">
        <v>26.562000000000001</v>
      </c>
      <c r="GO72" s="10">
        <v>4.01</v>
      </c>
      <c r="GP72" s="28">
        <v>4.01</v>
      </c>
      <c r="GQ72" s="28">
        <v>48.2</v>
      </c>
      <c r="GR72" s="28">
        <v>48.393999999999998</v>
      </c>
      <c r="GS72" s="28">
        <v>51.8</v>
      </c>
      <c r="GT72" s="28">
        <v>44.667099</v>
      </c>
      <c r="GU72" s="21">
        <v>0</v>
      </c>
      <c r="GV72" s="29">
        <v>0</v>
      </c>
      <c r="GW72" s="21">
        <v>-0.76732979999999995</v>
      </c>
      <c r="GX72" s="29">
        <v>3</v>
      </c>
      <c r="GY72" s="29">
        <v>0</v>
      </c>
      <c r="GZ72" s="29">
        <v>0</v>
      </c>
      <c r="HA72" s="21">
        <v>34</v>
      </c>
      <c r="HB72" s="20">
        <v>31.83</v>
      </c>
      <c r="HC72" s="29">
        <v>0</v>
      </c>
      <c r="HD72" s="29">
        <v>0</v>
      </c>
      <c r="HE72" s="21">
        <v>0</v>
      </c>
      <c r="HF72" s="29">
        <v>0</v>
      </c>
      <c r="HG72" s="20">
        <v>0</v>
      </c>
      <c r="HH72" s="20">
        <v>40</v>
      </c>
      <c r="HI72" s="21">
        <v>0.36785800000000002</v>
      </c>
      <c r="HJ72" s="20">
        <v>177.8</v>
      </c>
      <c r="HK72" s="21">
        <v>0.6311599</v>
      </c>
      <c r="HL72" s="21">
        <v>0.6</v>
      </c>
      <c r="HM72" s="29">
        <v>38</v>
      </c>
      <c r="HN72" s="20">
        <v>178.33</v>
      </c>
      <c r="HO72" s="29">
        <v>63</v>
      </c>
      <c r="HP72" s="20">
        <v>60</v>
      </c>
      <c r="HQ72" s="21">
        <v>102.11579999999999</v>
      </c>
      <c r="HR72" s="21">
        <v>34.726210000000002</v>
      </c>
      <c r="HS72" s="40">
        <v>0</v>
      </c>
      <c r="HT72" s="40">
        <v>0</v>
      </c>
      <c r="HU72" s="29">
        <v>2175</v>
      </c>
      <c r="HV72" s="21">
        <v>1.099548</v>
      </c>
      <c r="HW72" s="29">
        <v>446300</v>
      </c>
      <c r="HX72" s="20">
        <v>411474.09</v>
      </c>
      <c r="HY72" s="29">
        <v>0</v>
      </c>
      <c r="HZ72" s="65" t="s">
        <v>691</v>
      </c>
      <c r="IA72" s="20" t="s">
        <v>780</v>
      </c>
      <c r="IB72" s="29">
        <v>5</v>
      </c>
      <c r="IC72" s="11">
        <v>0</v>
      </c>
      <c r="ID72" s="29">
        <v>0</v>
      </c>
      <c r="IE72" s="29">
        <v>1</v>
      </c>
    </row>
    <row r="73" spans="1:239">
      <c r="A73" s="65" t="s">
        <v>801</v>
      </c>
      <c r="B73" s="8" t="s">
        <v>814</v>
      </c>
      <c r="C73" s="9">
        <v>135</v>
      </c>
      <c r="D73" s="20">
        <v>143</v>
      </c>
      <c r="E73" s="9">
        <v>135</v>
      </c>
      <c r="F73" s="77">
        <v>142</v>
      </c>
      <c r="G73" s="9">
        <v>219</v>
      </c>
      <c r="H73" s="20">
        <v>235</v>
      </c>
      <c r="I73" s="20">
        <v>297</v>
      </c>
      <c r="J73" s="20">
        <f t="shared" si="51"/>
        <v>3</v>
      </c>
      <c r="K73" s="21">
        <v>0.18641810918774968</v>
      </c>
      <c r="L73" s="21">
        <f t="shared" si="50"/>
        <v>6.8085106382978725E-2</v>
      </c>
      <c r="M73" s="29">
        <v>1</v>
      </c>
      <c r="N73" s="9">
        <v>219</v>
      </c>
      <c r="O73" s="77">
        <v>232</v>
      </c>
      <c r="P73" s="55">
        <v>43.44</v>
      </c>
      <c r="Q73" s="55">
        <v>44.84</v>
      </c>
      <c r="R73" s="55">
        <v>42.1</v>
      </c>
      <c r="S73" s="20">
        <v>1500</v>
      </c>
      <c r="T73" s="29">
        <v>925.82786000999999</v>
      </c>
      <c r="U73" s="29">
        <v>632.71889999999996</v>
      </c>
      <c r="V73" s="11">
        <v>1199.2213180000001</v>
      </c>
      <c r="W73" s="11">
        <v>1072</v>
      </c>
      <c r="X73" s="29">
        <v>1115.095042779963</v>
      </c>
      <c r="Y73" s="29">
        <f t="shared" si="52"/>
        <v>5</v>
      </c>
      <c r="Z73" s="29">
        <v>1</v>
      </c>
      <c r="AA73" s="14">
        <v>0.66</v>
      </c>
      <c r="AB73" s="28">
        <v>46.913589999999999</v>
      </c>
      <c r="AC73" s="38">
        <v>100</v>
      </c>
      <c r="AD73" s="38">
        <v>78.400000000000006</v>
      </c>
      <c r="AE73" s="38"/>
      <c r="AF73" s="13"/>
      <c r="AG73" s="28">
        <v>39.61</v>
      </c>
      <c r="AH73" s="13">
        <v>39.6</v>
      </c>
      <c r="AI73" s="13">
        <v>39.604999999999997</v>
      </c>
      <c r="AJ73" s="11">
        <v>1</v>
      </c>
      <c r="AK73" s="13">
        <v>39.604999999999997</v>
      </c>
      <c r="AL73" s="13">
        <f t="shared" si="48"/>
        <v>39.605000000000004</v>
      </c>
      <c r="AM73" s="13">
        <f t="shared" si="49"/>
        <v>39.605000000000004</v>
      </c>
      <c r="AN73" s="14">
        <v>39.687620000000003</v>
      </c>
      <c r="AO73" s="9">
        <v>1</v>
      </c>
      <c r="AP73" s="57">
        <v>0.14967900000000001</v>
      </c>
      <c r="AQ73" s="20">
        <v>29</v>
      </c>
      <c r="AR73" s="46">
        <v>0.24772911262599998</v>
      </c>
      <c r="AS73" s="28"/>
      <c r="AT73" s="12">
        <v>0.63</v>
      </c>
      <c r="AU73" s="12">
        <v>1.1950000000000001</v>
      </c>
      <c r="AV73" s="12">
        <v>0.90600000000000003</v>
      </c>
      <c r="AW73" s="11">
        <v>1</v>
      </c>
      <c r="AX73" s="28">
        <v>18.443549999999998</v>
      </c>
      <c r="AY73" s="28">
        <v>49.303179999999998</v>
      </c>
      <c r="AZ73" s="28">
        <v>33.483229999999999</v>
      </c>
      <c r="BA73" s="11">
        <v>1</v>
      </c>
      <c r="BB73" s="13">
        <v>81.599999999999994</v>
      </c>
      <c r="BC73" s="13">
        <v>66.5</v>
      </c>
      <c r="BD73" s="13">
        <v>50.6</v>
      </c>
      <c r="BE73" s="13">
        <v>1.65</v>
      </c>
      <c r="BF73" s="13">
        <v>41</v>
      </c>
      <c r="BG73" s="13">
        <v>0.67649999999999988</v>
      </c>
      <c r="BH73" s="11">
        <v>26</v>
      </c>
      <c r="BI73" s="11">
        <v>26</v>
      </c>
      <c r="BJ73" s="14">
        <v>4.6500000000000004</v>
      </c>
      <c r="BK73" s="14">
        <v>3.65</v>
      </c>
      <c r="BL73" s="11">
        <v>1</v>
      </c>
      <c r="BM73" s="14">
        <v>1.05</v>
      </c>
      <c r="BN73" s="14">
        <v>0.87</v>
      </c>
      <c r="BO73" s="17">
        <v>3</v>
      </c>
      <c r="BP73" s="11">
        <v>3</v>
      </c>
      <c r="BQ73" s="11">
        <v>20</v>
      </c>
      <c r="BR73" s="18">
        <v>0.15</v>
      </c>
      <c r="BS73" s="13">
        <v>44.7</v>
      </c>
      <c r="BT73" s="13">
        <v>57</v>
      </c>
      <c r="BU73" s="11">
        <v>30</v>
      </c>
      <c r="BV73" s="11"/>
      <c r="BW73" s="11">
        <v>54</v>
      </c>
      <c r="BX73" s="13">
        <v>29.5</v>
      </c>
      <c r="BY73" s="13"/>
      <c r="BZ73" s="16">
        <f t="shared" si="39"/>
        <v>41.75</v>
      </c>
      <c r="CA73" s="11">
        <v>29</v>
      </c>
      <c r="CB73" s="29"/>
      <c r="CC73" s="13"/>
      <c r="CD73" s="29">
        <v>29</v>
      </c>
      <c r="CE73" s="29"/>
      <c r="CF73" s="29"/>
      <c r="CG73" s="29">
        <v>29</v>
      </c>
      <c r="CH73" s="29">
        <v>1</v>
      </c>
      <c r="CI73" s="17"/>
      <c r="CJ73" s="13">
        <v>54</v>
      </c>
      <c r="CK73" s="11">
        <f t="shared" si="53"/>
        <v>28.4</v>
      </c>
      <c r="CL73" s="131">
        <v>82</v>
      </c>
      <c r="CM73" s="29">
        <v>59.666666666666664</v>
      </c>
      <c r="CN73" s="20">
        <v>33</v>
      </c>
      <c r="CO73" s="75">
        <v>46</v>
      </c>
      <c r="CP73" s="75">
        <v>59</v>
      </c>
      <c r="CQ73" s="130">
        <v>72</v>
      </c>
      <c r="CR73" s="76"/>
      <c r="CS73" s="75">
        <v>54</v>
      </c>
      <c r="CT73" s="19">
        <v>57.6</v>
      </c>
      <c r="CU73" s="19">
        <v>45.4</v>
      </c>
      <c r="CV73" s="19">
        <v>54.4</v>
      </c>
      <c r="CW73" s="19">
        <v>25.6</v>
      </c>
      <c r="CX73" s="19">
        <v>52.466666666666669</v>
      </c>
      <c r="CY73" s="11">
        <v>52</v>
      </c>
      <c r="CZ73" s="11"/>
      <c r="DA73" s="20">
        <v>48</v>
      </c>
      <c r="DB73" s="11">
        <v>22</v>
      </c>
      <c r="DC73" s="11">
        <f t="shared" si="41"/>
        <v>35</v>
      </c>
      <c r="DD73" s="11"/>
      <c r="DE73" s="20">
        <v>19</v>
      </c>
      <c r="DF73" s="11">
        <v>19</v>
      </c>
      <c r="DG73" s="11">
        <f t="shared" si="42"/>
        <v>19</v>
      </c>
      <c r="DH73" s="29">
        <v>17</v>
      </c>
      <c r="DI73" s="29">
        <v>3</v>
      </c>
      <c r="DJ73" s="19">
        <v>32.76</v>
      </c>
      <c r="DK73" s="19">
        <v>0.8</v>
      </c>
      <c r="DL73" s="21">
        <v>0</v>
      </c>
      <c r="DM73" s="29">
        <v>1</v>
      </c>
      <c r="DN73" s="21">
        <v>7.528571469443186</v>
      </c>
      <c r="DO73" s="20">
        <v>0</v>
      </c>
      <c r="DP73" s="20">
        <v>7</v>
      </c>
      <c r="DQ73" s="20">
        <v>-7</v>
      </c>
      <c r="DR73" s="20">
        <f t="shared" si="43"/>
        <v>3</v>
      </c>
      <c r="DS73" s="20">
        <v>0</v>
      </c>
      <c r="DT73" s="20">
        <v>123</v>
      </c>
      <c r="DU73" s="20">
        <v>37</v>
      </c>
      <c r="DV73" s="20">
        <v>16</v>
      </c>
      <c r="DW73" s="21">
        <v>0</v>
      </c>
      <c r="DX73" s="21">
        <v>7.6875</v>
      </c>
      <c r="DY73" s="21">
        <f t="shared" si="44"/>
        <v>-7.6875</v>
      </c>
      <c r="DZ73" s="21">
        <v>2.3125</v>
      </c>
      <c r="EA73" s="20">
        <v>0</v>
      </c>
      <c r="EB73" s="20">
        <v>123</v>
      </c>
      <c r="EC73" s="20">
        <v>37</v>
      </c>
      <c r="ED73" s="20">
        <v>16</v>
      </c>
      <c r="EE73" s="21">
        <v>0</v>
      </c>
      <c r="EF73" s="21">
        <v>7.6875</v>
      </c>
      <c r="EG73" s="21">
        <f t="shared" si="45"/>
        <v>-7.6875</v>
      </c>
      <c r="EH73" s="21">
        <v>2.3125</v>
      </c>
      <c r="EI73" s="20">
        <v>0</v>
      </c>
      <c r="EJ73" s="20">
        <v>123</v>
      </c>
      <c r="EK73" s="20">
        <v>37</v>
      </c>
      <c r="EL73" s="20">
        <v>16</v>
      </c>
      <c r="EM73" s="21">
        <v>0</v>
      </c>
      <c r="EN73" s="21">
        <v>7.6875</v>
      </c>
      <c r="EO73" s="21">
        <f t="shared" si="46"/>
        <v>-7.6875</v>
      </c>
      <c r="EP73" s="21">
        <v>2.3125</v>
      </c>
      <c r="EQ73" s="20">
        <v>0</v>
      </c>
      <c r="ER73" s="20">
        <v>83</v>
      </c>
      <c r="ES73" s="20">
        <v>27</v>
      </c>
      <c r="ET73" s="20">
        <v>11</v>
      </c>
      <c r="EU73" s="21">
        <v>0</v>
      </c>
      <c r="EV73" s="21">
        <v>7.5454545454545459</v>
      </c>
      <c r="EW73" s="21">
        <f t="shared" si="47"/>
        <v>-7.5454545454545459</v>
      </c>
      <c r="EX73" s="21">
        <v>2.4545454545454546</v>
      </c>
      <c r="EY73" s="20">
        <v>0</v>
      </c>
      <c r="EZ73" s="21">
        <v>-0.69314718055994529</v>
      </c>
      <c r="FA73" s="21">
        <v>13.4</v>
      </c>
      <c r="FB73" s="37">
        <v>13</v>
      </c>
      <c r="FC73" s="20">
        <v>0</v>
      </c>
      <c r="FD73" s="29">
        <v>1</v>
      </c>
      <c r="FE73" s="29">
        <v>2</v>
      </c>
      <c r="FF73" s="21">
        <v>2.4510000000000001E-2</v>
      </c>
      <c r="FG73" s="10">
        <v>-0.17211542685613501</v>
      </c>
      <c r="FH73" s="10">
        <v>-0.52901825603331898</v>
      </c>
      <c r="FI73" s="10">
        <v>-0.330730753660258</v>
      </c>
      <c r="FJ73" s="10">
        <v>-0.227406242340319</v>
      </c>
      <c r="FK73" s="10">
        <v>-1.0459735063342801</v>
      </c>
      <c r="FL73" s="10">
        <v>-0.53492012742143102</v>
      </c>
      <c r="FM73" s="21">
        <v>5.2152700000000003</v>
      </c>
      <c r="FN73" s="20" t="s">
        <v>758</v>
      </c>
      <c r="FQ73" s="20">
        <v>103</v>
      </c>
      <c r="FR73" s="20">
        <v>107</v>
      </c>
      <c r="FS73" s="20">
        <v>36.4</v>
      </c>
      <c r="FT73" s="20">
        <v>48</v>
      </c>
      <c r="FU73" s="20">
        <v>92</v>
      </c>
      <c r="FV73" s="20">
        <v>41.3</v>
      </c>
      <c r="FW73" s="46">
        <v>0.43</v>
      </c>
      <c r="FX73" s="124">
        <v>16</v>
      </c>
      <c r="FY73" s="28">
        <v>25.2</v>
      </c>
      <c r="FZ73" s="123">
        <v>30</v>
      </c>
      <c r="GA73" s="129">
        <v>16</v>
      </c>
      <c r="GB73" s="9">
        <v>0</v>
      </c>
      <c r="GC73" s="13">
        <v>13</v>
      </c>
      <c r="GD73" s="15">
        <v>0.65</v>
      </c>
      <c r="GE73" s="15">
        <v>0.65</v>
      </c>
      <c r="GF73" s="15">
        <v>0.7863</v>
      </c>
      <c r="GG73" s="15">
        <v>0.84</v>
      </c>
      <c r="GH73" s="9">
        <v>0</v>
      </c>
      <c r="GI73" s="9">
        <v>0</v>
      </c>
      <c r="GJ73" s="11">
        <v>1</v>
      </c>
      <c r="GK73" s="11">
        <v>0</v>
      </c>
      <c r="GL73" s="11">
        <v>0</v>
      </c>
      <c r="GM73" s="29">
        <v>14275828</v>
      </c>
      <c r="GN73" s="21">
        <v>16.167999999999999</v>
      </c>
      <c r="GO73" s="10">
        <v>6.34</v>
      </c>
      <c r="GP73" s="28">
        <v>6.34</v>
      </c>
      <c r="GQ73" s="28">
        <v>26.6</v>
      </c>
      <c r="GR73" s="28">
        <v>21.108000000000001</v>
      </c>
      <c r="GS73" s="28">
        <v>33.799999999999997</v>
      </c>
      <c r="GT73" s="28">
        <v>82.72810364</v>
      </c>
      <c r="GU73" s="21">
        <v>1</v>
      </c>
      <c r="GV73" s="29">
        <v>0</v>
      </c>
      <c r="GW73" s="21">
        <v>2.9119169999999999</v>
      </c>
      <c r="GX73" s="29">
        <v>0</v>
      </c>
      <c r="GY73" s="29">
        <v>0</v>
      </c>
      <c r="GZ73" s="29">
        <v>0</v>
      </c>
      <c r="HA73" s="21">
        <v>-25.58</v>
      </c>
      <c r="HB73" s="20">
        <v>-17.29</v>
      </c>
      <c r="HC73" s="29">
        <v>1</v>
      </c>
      <c r="HD73" s="29">
        <v>1</v>
      </c>
      <c r="HE73" s="21">
        <v>0.90290000000000004</v>
      </c>
      <c r="HF73" s="29">
        <v>36.018000000000001</v>
      </c>
      <c r="HG73" s="20">
        <v>84</v>
      </c>
      <c r="HH73" s="20">
        <v>100</v>
      </c>
      <c r="HI73" s="21">
        <v>0.28992709999999999</v>
      </c>
      <c r="HJ73" s="20">
        <v>216.22</v>
      </c>
      <c r="HK73" s="21">
        <v>0.40438879999999999</v>
      </c>
      <c r="HL73" s="21">
        <v>0.45</v>
      </c>
      <c r="HM73" s="29">
        <v>33</v>
      </c>
      <c r="HN73" s="20">
        <v>203.43</v>
      </c>
      <c r="HO73" s="29">
        <v>46</v>
      </c>
      <c r="HP73" s="20">
        <v>50</v>
      </c>
      <c r="HQ73" s="21">
        <v>28.76078</v>
      </c>
      <c r="HR73" s="21">
        <v>17.29618</v>
      </c>
      <c r="HS73" s="40">
        <v>0</v>
      </c>
      <c r="HT73" s="40">
        <v>0</v>
      </c>
      <c r="HU73" s="29">
        <v>9080</v>
      </c>
      <c r="HV73" s="21"/>
      <c r="HW73" s="29">
        <v>784090</v>
      </c>
      <c r="HX73" s="20">
        <v>781072.63</v>
      </c>
      <c r="HY73" s="29">
        <v>1</v>
      </c>
      <c r="HZ73" s="65" t="s">
        <v>721</v>
      </c>
      <c r="IA73" s="20" t="s">
        <v>815</v>
      </c>
      <c r="IB73" s="29">
        <v>6</v>
      </c>
      <c r="IC73" s="11">
        <v>0</v>
      </c>
      <c r="ID73" s="29">
        <v>1</v>
      </c>
      <c r="IE73" s="29">
        <v>1</v>
      </c>
    </row>
    <row r="74" spans="1:239">
      <c r="A74" s="65" t="s">
        <v>816</v>
      </c>
      <c r="B74" s="8" t="s">
        <v>817</v>
      </c>
      <c r="C74" s="9">
        <v>101</v>
      </c>
      <c r="D74" s="20">
        <v>91</v>
      </c>
      <c r="E74" s="9">
        <v>101</v>
      </c>
      <c r="F74" s="77">
        <v>97</v>
      </c>
      <c r="G74" s="9">
        <v>146</v>
      </c>
      <c r="H74" s="20">
        <v>130</v>
      </c>
      <c r="I74" s="20">
        <v>88</v>
      </c>
      <c r="J74" s="20">
        <f t="shared" si="51"/>
        <v>3</v>
      </c>
      <c r="K74" s="21">
        <v>0.27472527472527475</v>
      </c>
      <c r="L74" s="21">
        <f t="shared" si="50"/>
        <v>0.12307692307692308</v>
      </c>
      <c r="M74" s="29">
        <v>1</v>
      </c>
      <c r="N74" s="9">
        <v>146</v>
      </c>
      <c r="O74" s="77">
        <v>140</v>
      </c>
      <c r="P74" s="55">
        <v>56.61</v>
      </c>
      <c r="Q74" s="55">
        <v>58.29</v>
      </c>
      <c r="R74" s="55">
        <v>55</v>
      </c>
      <c r="S74" s="20">
        <v>580</v>
      </c>
      <c r="T74" s="29"/>
      <c r="U74" s="29"/>
      <c r="V74" s="11"/>
      <c r="W74" s="11">
        <v>659</v>
      </c>
      <c r="X74" s="29">
        <v>800.33845018874297</v>
      </c>
      <c r="Y74" s="29">
        <f t="shared" si="52"/>
        <v>2</v>
      </c>
      <c r="Z74" s="29">
        <v>0</v>
      </c>
      <c r="AA74" s="14">
        <v>1.93</v>
      </c>
      <c r="AB74" s="28">
        <v>5.9918136666666664</v>
      </c>
      <c r="AC74" s="38"/>
      <c r="AD74" s="38"/>
      <c r="AE74" s="38"/>
      <c r="AF74" s="13"/>
      <c r="AG74" s="13"/>
      <c r="AH74" s="13"/>
      <c r="AI74" s="13"/>
      <c r="AJ74" s="11">
        <v>0</v>
      </c>
      <c r="AK74" s="13">
        <v>44.45</v>
      </c>
      <c r="AL74" s="13"/>
      <c r="AM74" s="13">
        <v>39.299999999999997</v>
      </c>
      <c r="AN74" s="14">
        <v>39.687620000000003</v>
      </c>
      <c r="AO74" s="9"/>
      <c r="AP74" s="57">
        <v>4.1626000000000003E-2</v>
      </c>
      <c r="AQ74" s="20">
        <v>60</v>
      </c>
      <c r="AR74" s="46">
        <v>0.46271324156999993</v>
      </c>
      <c r="AS74" s="28">
        <v>34.6</v>
      </c>
      <c r="AT74" s="12">
        <v>2.153</v>
      </c>
      <c r="AU74" s="12">
        <v>2.8170000000000002</v>
      </c>
      <c r="AV74" s="12">
        <v>2.48</v>
      </c>
      <c r="AW74" s="11">
        <v>1</v>
      </c>
      <c r="AX74" s="28">
        <v>74.245500000000007</v>
      </c>
      <c r="AY74" s="28">
        <v>87.37397</v>
      </c>
      <c r="AZ74" s="28">
        <v>80.712100000000007</v>
      </c>
      <c r="BA74" s="11">
        <v>1</v>
      </c>
      <c r="BB74" s="13">
        <v>25.6</v>
      </c>
      <c r="BC74" s="13">
        <v>19.2</v>
      </c>
      <c r="BD74" s="13">
        <v>12.6</v>
      </c>
      <c r="BE74" s="13">
        <v>0.85</v>
      </c>
      <c r="BF74" s="13"/>
      <c r="BG74" s="13"/>
      <c r="BH74" s="23"/>
      <c r="BI74" s="11">
        <v>20.5</v>
      </c>
      <c r="BJ74" s="14">
        <v>2.6</v>
      </c>
      <c r="BK74" s="14">
        <v>1</v>
      </c>
      <c r="BL74" s="11">
        <v>1</v>
      </c>
      <c r="BM74" s="14">
        <v>1.55</v>
      </c>
      <c r="BN74" s="14">
        <v>0.64</v>
      </c>
      <c r="BO74" s="17">
        <v>8</v>
      </c>
      <c r="BP74" s="11">
        <v>8</v>
      </c>
      <c r="BQ74" s="11"/>
      <c r="BR74" s="18"/>
      <c r="BS74" s="13"/>
      <c r="BT74" s="13">
        <v>70</v>
      </c>
      <c r="BU74" s="11">
        <v>48</v>
      </c>
      <c r="BV74" s="11"/>
      <c r="BW74" s="11">
        <v>90</v>
      </c>
      <c r="BX74" s="13">
        <v>67.75</v>
      </c>
      <c r="BY74" s="13"/>
      <c r="BZ74" s="16">
        <f t="shared" si="39"/>
        <v>78.875</v>
      </c>
      <c r="CA74" s="11">
        <v>94</v>
      </c>
      <c r="CB74" s="29"/>
      <c r="CC74" s="13"/>
      <c r="CD74" s="29">
        <v>94</v>
      </c>
      <c r="CE74" s="29"/>
      <c r="CF74" s="29"/>
      <c r="CG74" s="29">
        <v>94</v>
      </c>
      <c r="CH74" s="29">
        <v>1</v>
      </c>
      <c r="CI74" s="17">
        <v>70</v>
      </c>
      <c r="CJ74" s="13">
        <v>85.85</v>
      </c>
      <c r="CK74" s="11">
        <f t="shared" si="53"/>
        <v>73.141666666666666</v>
      </c>
      <c r="CL74" s="131">
        <v>70</v>
      </c>
      <c r="CM74" s="29">
        <v>44.8</v>
      </c>
      <c r="CN74" s="20">
        <v>31</v>
      </c>
      <c r="CO74" s="75">
        <v>88</v>
      </c>
      <c r="CP74" s="75">
        <v>90</v>
      </c>
      <c r="CQ74" s="130">
        <v>92</v>
      </c>
      <c r="CR74" s="75">
        <v>34</v>
      </c>
      <c r="CS74" s="130">
        <v>92</v>
      </c>
      <c r="CT74" s="19">
        <v>65.8</v>
      </c>
      <c r="CU74" s="19">
        <v>62.8</v>
      </c>
      <c r="CV74" s="19">
        <v>63.8</v>
      </c>
      <c r="CW74" s="19">
        <v>58</v>
      </c>
      <c r="CX74" s="19">
        <v>64.133333333333326</v>
      </c>
      <c r="CY74" s="11">
        <v>72</v>
      </c>
      <c r="CZ74" s="11">
        <v>46.75</v>
      </c>
      <c r="DA74" s="20">
        <v>58</v>
      </c>
      <c r="DB74" s="11">
        <v>33</v>
      </c>
      <c r="DC74" s="11">
        <f t="shared" si="41"/>
        <v>45.916666666666664</v>
      </c>
      <c r="DD74" s="11">
        <v>35.700000000000003</v>
      </c>
      <c r="DE74" s="20">
        <v>21</v>
      </c>
      <c r="DF74" s="11">
        <v>36</v>
      </c>
      <c r="DG74" s="11">
        <f t="shared" si="42"/>
        <v>30.900000000000002</v>
      </c>
      <c r="DH74" s="29">
        <v>11</v>
      </c>
      <c r="DI74" s="29">
        <v>2</v>
      </c>
      <c r="DJ74" s="19">
        <v>14.35</v>
      </c>
      <c r="DK74" s="19">
        <v>0</v>
      </c>
      <c r="DL74" s="21">
        <v>0</v>
      </c>
      <c r="DM74" s="29"/>
      <c r="DN74" s="21">
        <v>8.1000000635782872</v>
      </c>
      <c r="DO74" s="20">
        <v>0</v>
      </c>
      <c r="DP74" s="20">
        <v>7</v>
      </c>
      <c r="DQ74" s="20">
        <v>-7</v>
      </c>
      <c r="DR74" s="20">
        <f t="shared" si="43"/>
        <v>3</v>
      </c>
      <c r="DS74" s="20">
        <v>112</v>
      </c>
      <c r="DT74" s="20">
        <v>202</v>
      </c>
      <c r="DU74" s="20">
        <v>340</v>
      </c>
      <c r="DV74" s="20">
        <v>43</v>
      </c>
      <c r="DW74" s="21">
        <v>2.6046511627906979</v>
      </c>
      <c r="DX74" s="21">
        <v>4.6976744186046515</v>
      </c>
      <c r="DY74" s="21">
        <f t="shared" si="44"/>
        <v>-2.0930232558139537</v>
      </c>
      <c r="DZ74" s="21">
        <v>7.9069767441860463</v>
      </c>
      <c r="EA74" s="20">
        <v>16</v>
      </c>
      <c r="EB74" s="20">
        <v>202</v>
      </c>
      <c r="EC74" s="20">
        <v>124</v>
      </c>
      <c r="ED74" s="20">
        <v>31</v>
      </c>
      <c r="EE74" s="21">
        <v>0.5161290322580645</v>
      </c>
      <c r="EF74" s="21">
        <v>6.5161290322580649</v>
      </c>
      <c r="EG74" s="21">
        <f t="shared" si="45"/>
        <v>-6</v>
      </c>
      <c r="EH74" s="21">
        <v>4</v>
      </c>
      <c r="EI74" s="20">
        <v>0</v>
      </c>
      <c r="EJ74" s="20">
        <v>147</v>
      </c>
      <c r="EK74" s="20">
        <v>63</v>
      </c>
      <c r="EL74" s="20">
        <v>21</v>
      </c>
      <c r="EM74" s="21">
        <v>0</v>
      </c>
      <c r="EN74" s="21">
        <v>7</v>
      </c>
      <c r="EO74" s="21">
        <f t="shared" si="46"/>
        <v>-7</v>
      </c>
      <c r="EP74" s="21">
        <v>3</v>
      </c>
      <c r="EQ74" s="20">
        <v>0</v>
      </c>
      <c r="ER74" s="20">
        <v>83</v>
      </c>
      <c r="ES74" s="20">
        <v>27</v>
      </c>
      <c r="ET74" s="20">
        <v>11</v>
      </c>
      <c r="EU74" s="21">
        <v>0</v>
      </c>
      <c r="EV74" s="21">
        <v>7.5454545454545459</v>
      </c>
      <c r="EW74" s="21">
        <f t="shared" si="47"/>
        <v>-7.5454545454545459</v>
      </c>
      <c r="EX74" s="21">
        <v>2.4545454545454546</v>
      </c>
      <c r="EY74" s="20">
        <v>14</v>
      </c>
      <c r="EZ74" s="21">
        <v>2.6390573296152584</v>
      </c>
      <c r="FA74" s="21">
        <v>13.055555555555555</v>
      </c>
      <c r="FB74" s="37">
        <v>14</v>
      </c>
      <c r="FC74" s="20">
        <v>0</v>
      </c>
      <c r="FD74" s="29">
        <v>0</v>
      </c>
      <c r="FE74" s="29">
        <v>2</v>
      </c>
      <c r="FF74" s="21">
        <v>0.156863</v>
      </c>
      <c r="FG74" s="10">
        <v>-1.74774269698842</v>
      </c>
      <c r="FH74" s="10">
        <v>-0.96734872406948103</v>
      </c>
      <c r="FI74" s="10">
        <v>-1.4613464977169599</v>
      </c>
      <c r="FJ74" s="10">
        <v>-1.01082662000589</v>
      </c>
      <c r="FK74" s="10">
        <v>-0.83880238362896298</v>
      </c>
      <c r="FL74" s="10">
        <v>-1.0957168092295999</v>
      </c>
      <c r="FM74" s="21">
        <v>3.7838500000000002</v>
      </c>
      <c r="FN74" s="20">
        <v>113</v>
      </c>
      <c r="FQ74" s="20">
        <v>101</v>
      </c>
      <c r="FR74" s="20">
        <v>106</v>
      </c>
      <c r="FS74" s="20">
        <v>17.600000000000001</v>
      </c>
      <c r="FT74" s="20">
        <v>44</v>
      </c>
      <c r="FU74" s="20">
        <v>60</v>
      </c>
      <c r="FV74" s="20">
        <v>36.6</v>
      </c>
      <c r="FX74" s="124"/>
      <c r="FZ74" s="123"/>
      <c r="GA74" s="129">
        <v>0</v>
      </c>
      <c r="GB74" s="9">
        <v>0</v>
      </c>
      <c r="GC74" s="13">
        <v>3.6</v>
      </c>
      <c r="GD74" s="15">
        <v>0.47</v>
      </c>
      <c r="GE74" s="15">
        <v>0.47</v>
      </c>
      <c r="GF74" s="15">
        <v>0.38400000000000001</v>
      </c>
      <c r="GG74" s="15">
        <v>0.47</v>
      </c>
      <c r="GH74" s="9">
        <v>1</v>
      </c>
      <c r="GI74" s="9">
        <v>0</v>
      </c>
      <c r="GJ74" s="11">
        <v>0</v>
      </c>
      <c r="GK74" s="11">
        <v>0</v>
      </c>
      <c r="GL74" s="11">
        <v>0</v>
      </c>
      <c r="GM74" s="29">
        <v>38518972</v>
      </c>
      <c r="GN74" s="21">
        <v>45.106000000000002</v>
      </c>
      <c r="GO74" s="10">
        <v>3.76</v>
      </c>
      <c r="GP74" s="28">
        <v>3.76</v>
      </c>
      <c r="GQ74" s="28">
        <v>24.6</v>
      </c>
      <c r="GR74" s="28">
        <v>24.64</v>
      </c>
      <c r="GS74" s="28">
        <v>25.8</v>
      </c>
      <c r="GT74" s="28">
        <v>73.271301269999995</v>
      </c>
      <c r="GU74" s="21">
        <v>0.49608000000000002</v>
      </c>
      <c r="GV74" s="29">
        <v>0</v>
      </c>
      <c r="GW74" s="21">
        <v>3.160882</v>
      </c>
      <c r="GX74" s="29">
        <v>0</v>
      </c>
      <c r="GY74" s="29">
        <v>0</v>
      </c>
      <c r="GZ74" s="29">
        <v>0</v>
      </c>
      <c r="HA74" s="21">
        <v>16.47</v>
      </c>
      <c r="HB74" s="20">
        <v>21.17</v>
      </c>
      <c r="HC74" s="29">
        <v>1</v>
      </c>
      <c r="HD74" s="29">
        <v>0</v>
      </c>
      <c r="HE74" s="21">
        <v>1</v>
      </c>
      <c r="HF74" s="29">
        <v>70.81</v>
      </c>
      <c r="HG74" s="20">
        <v>91</v>
      </c>
      <c r="HH74" s="20">
        <v>97</v>
      </c>
      <c r="HI74" s="21">
        <v>0.2608569</v>
      </c>
      <c r="HJ74" s="20">
        <v>347.74</v>
      </c>
      <c r="HK74" s="21">
        <v>0.32146400000000003</v>
      </c>
      <c r="HL74" s="21">
        <v>0.3</v>
      </c>
      <c r="HM74" s="29">
        <v>28</v>
      </c>
      <c r="HN74" s="20">
        <v>261.54000000000002</v>
      </c>
      <c r="HO74" s="29">
        <v>35</v>
      </c>
      <c r="HP74" s="20">
        <v>33</v>
      </c>
      <c r="HQ74" s="21">
        <v>84.534819999999996</v>
      </c>
      <c r="HR74" s="21">
        <v>62.972340000000003</v>
      </c>
      <c r="HS74" s="40">
        <v>0</v>
      </c>
      <c r="HT74" s="40">
        <v>0</v>
      </c>
      <c r="HU74" s="29">
        <v>4800</v>
      </c>
      <c r="HV74" s="21">
        <v>1.0988370000000001</v>
      </c>
      <c r="HW74" s="29">
        <v>657550</v>
      </c>
      <c r="HX74" s="20">
        <v>656424.18999999994</v>
      </c>
      <c r="HY74" s="29">
        <v>0</v>
      </c>
      <c r="HZ74" s="65" t="s">
        <v>936</v>
      </c>
      <c r="IA74" s="20" t="s">
        <v>733</v>
      </c>
      <c r="IB74" s="29">
        <v>4</v>
      </c>
      <c r="IC74" s="11">
        <v>0</v>
      </c>
      <c r="ID74" s="29">
        <v>1</v>
      </c>
      <c r="IE74" s="29">
        <v>1</v>
      </c>
    </row>
    <row r="75" spans="1:239">
      <c r="A75" s="66" t="s">
        <v>963</v>
      </c>
      <c r="B75" s="22" t="s">
        <v>818</v>
      </c>
      <c r="C75" s="9">
        <v>67</v>
      </c>
      <c r="D75" s="20">
        <v>65</v>
      </c>
      <c r="E75" s="9">
        <v>67</v>
      </c>
      <c r="F75" s="77">
        <v>74</v>
      </c>
      <c r="G75" s="9">
        <v>86</v>
      </c>
      <c r="H75" s="20">
        <v>84</v>
      </c>
      <c r="I75" s="20">
        <v>167</v>
      </c>
      <c r="J75" s="20">
        <f t="shared" si="51"/>
        <v>3</v>
      </c>
      <c r="K75" s="21">
        <v>0.49851632047477745</v>
      </c>
      <c r="L75" s="21">
        <f t="shared" si="50"/>
        <v>2.3809523809523808E-2</v>
      </c>
      <c r="M75" s="29">
        <v>1</v>
      </c>
      <c r="N75" s="9">
        <v>86</v>
      </c>
      <c r="O75" s="77">
        <v>97</v>
      </c>
      <c r="P75" s="55">
        <v>57.52</v>
      </c>
      <c r="Q75" s="55">
        <v>58.94</v>
      </c>
      <c r="R75" s="55">
        <v>56.16</v>
      </c>
      <c r="S75" s="20">
        <v>370</v>
      </c>
      <c r="T75" s="29">
        <v>4102.2746967000003</v>
      </c>
      <c r="U75" s="29">
        <v>5386.2550000000001</v>
      </c>
      <c r="V75" s="11">
        <v>4735.8381460000001</v>
      </c>
      <c r="W75" s="11">
        <v>1400</v>
      </c>
      <c r="X75" s="29">
        <v>3278.05096840538</v>
      </c>
      <c r="Y75" s="29">
        <f t="shared" si="52"/>
        <v>5</v>
      </c>
      <c r="Z75" s="29">
        <v>1</v>
      </c>
      <c r="AA75" s="14">
        <v>1.59</v>
      </c>
      <c r="AB75" s="28">
        <v>120.09159999999999</v>
      </c>
      <c r="AC75" s="38">
        <v>50</v>
      </c>
      <c r="AD75" s="38">
        <v>55.8</v>
      </c>
      <c r="AE75" s="38"/>
      <c r="AF75" s="13"/>
      <c r="AG75" s="28">
        <v>70.660659999999993</v>
      </c>
      <c r="AH75" s="13"/>
      <c r="AI75" s="13">
        <v>70.660659999999993</v>
      </c>
      <c r="AJ75" s="11">
        <v>1</v>
      </c>
      <c r="AK75" s="13">
        <v>70.660659999999993</v>
      </c>
      <c r="AL75" s="13"/>
      <c r="AM75" s="13">
        <v>46</v>
      </c>
      <c r="AN75" s="14">
        <v>39.687620000000003</v>
      </c>
      <c r="AO75" s="9"/>
      <c r="AP75" s="57">
        <v>3.1425000000000002E-2</v>
      </c>
      <c r="AQ75" s="20">
        <v>22</v>
      </c>
      <c r="AR75" s="46">
        <v>0.13214274101600001</v>
      </c>
      <c r="AS75" s="28"/>
      <c r="AT75" s="12"/>
      <c r="AU75" s="12"/>
      <c r="AV75" s="12"/>
      <c r="AW75" s="11">
        <v>0</v>
      </c>
      <c r="AX75" s="28">
        <v>72.445269999999994</v>
      </c>
      <c r="AY75" s="28">
        <v>77.449809999999999</v>
      </c>
      <c r="AZ75" s="28">
        <v>74.895679999999999</v>
      </c>
      <c r="BA75" s="11">
        <v>1</v>
      </c>
      <c r="BB75" s="13">
        <v>27.6</v>
      </c>
      <c r="BC75" s="13">
        <v>25.1</v>
      </c>
      <c r="BD75" s="13">
        <v>22.6</v>
      </c>
      <c r="BE75" s="13">
        <v>6.2</v>
      </c>
      <c r="BF75" s="13">
        <v>28</v>
      </c>
      <c r="BG75" s="13">
        <v>1.7360000000000002</v>
      </c>
      <c r="BH75" s="11">
        <v>240</v>
      </c>
      <c r="BI75" s="11">
        <v>240</v>
      </c>
      <c r="BJ75" s="14">
        <v>5.4</v>
      </c>
      <c r="BK75" s="14">
        <v>3.8</v>
      </c>
      <c r="BL75" s="11">
        <v>1</v>
      </c>
      <c r="BM75" s="14">
        <v>1.65</v>
      </c>
      <c r="BN75" s="14"/>
      <c r="BO75" s="17">
        <v>23</v>
      </c>
      <c r="BP75" s="11">
        <v>22</v>
      </c>
      <c r="BQ75" s="11">
        <v>295</v>
      </c>
      <c r="BR75" s="18">
        <v>7.4576271186440682E-2</v>
      </c>
      <c r="BS75" s="13">
        <v>59</v>
      </c>
      <c r="BT75" s="13"/>
      <c r="BU75" s="11"/>
      <c r="BV75" s="11"/>
      <c r="BW75" s="11">
        <v>82</v>
      </c>
      <c r="BX75" s="13">
        <v>70.5</v>
      </c>
      <c r="BY75" s="13"/>
      <c r="BZ75" s="16">
        <f t="shared" si="39"/>
        <v>76.25</v>
      </c>
      <c r="CA75" s="11">
        <v>71</v>
      </c>
      <c r="CB75" s="29">
        <v>68.2</v>
      </c>
      <c r="CC75" s="13"/>
      <c r="CD75" s="29">
        <v>69.599999999999994</v>
      </c>
      <c r="CE75" s="29"/>
      <c r="CF75" s="29"/>
      <c r="CG75" s="29">
        <v>69.599999999999994</v>
      </c>
      <c r="CH75" s="29">
        <v>1</v>
      </c>
      <c r="CI75" s="17">
        <v>68</v>
      </c>
      <c r="CJ75" s="13">
        <v>75.5</v>
      </c>
      <c r="CK75" s="11">
        <f t="shared" si="53"/>
        <v>60.414285714285711</v>
      </c>
      <c r="CL75" s="131">
        <v>82</v>
      </c>
      <c r="CM75" s="29">
        <v>55.75</v>
      </c>
      <c r="CN75" s="20">
        <v>48</v>
      </c>
      <c r="CP75" s="76"/>
      <c r="CQ75" s="130">
        <v>72</v>
      </c>
      <c r="CR75" s="75">
        <v>56</v>
      </c>
      <c r="CS75" s="130">
        <v>66</v>
      </c>
      <c r="CT75" s="19">
        <v>79.5</v>
      </c>
      <c r="CU75" s="19">
        <v>84.5</v>
      </c>
      <c r="CV75" s="19">
        <v>71</v>
      </c>
      <c r="CW75" s="19">
        <v>39.333333333333336</v>
      </c>
      <c r="CX75" s="19">
        <v>78.333333333333329</v>
      </c>
      <c r="CY75" s="11">
        <v>58</v>
      </c>
      <c r="CZ75" s="11">
        <v>72</v>
      </c>
      <c r="DA75" s="20">
        <v>69</v>
      </c>
      <c r="DB75" s="11"/>
      <c r="DC75" s="11">
        <f t="shared" si="41"/>
        <v>70.5</v>
      </c>
      <c r="DD75" s="11">
        <v>33</v>
      </c>
      <c r="DE75" s="20">
        <v>24</v>
      </c>
      <c r="DF75" s="11"/>
      <c r="DG75" s="11">
        <f t="shared" si="42"/>
        <v>28.5</v>
      </c>
      <c r="DH75" s="29">
        <v>11</v>
      </c>
      <c r="DI75" s="29">
        <v>39</v>
      </c>
      <c r="DJ75" s="19">
        <v>13</v>
      </c>
      <c r="DK75" s="19">
        <v>0</v>
      </c>
      <c r="DL75" s="21">
        <v>0</v>
      </c>
      <c r="DM75" s="29">
        <v>1</v>
      </c>
      <c r="DN75" s="21">
        <v>2.1500000059604649</v>
      </c>
      <c r="DO75" s="20">
        <v>8</v>
      </c>
      <c r="DP75" s="20">
        <v>0</v>
      </c>
      <c r="DQ75" s="20">
        <v>8</v>
      </c>
      <c r="DR75" s="20">
        <f t="shared" si="43"/>
        <v>18</v>
      </c>
      <c r="DS75" s="20">
        <v>8</v>
      </c>
      <c r="DT75" s="20">
        <v>0</v>
      </c>
      <c r="DU75" s="20">
        <v>18</v>
      </c>
      <c r="DV75" s="20">
        <v>1</v>
      </c>
      <c r="DW75" s="21">
        <v>8</v>
      </c>
      <c r="DX75" s="21">
        <v>0</v>
      </c>
      <c r="DY75" s="21">
        <f t="shared" si="44"/>
        <v>8</v>
      </c>
      <c r="DZ75" s="21">
        <v>18</v>
      </c>
      <c r="EA75" s="20">
        <v>8</v>
      </c>
      <c r="EB75" s="20">
        <v>0</v>
      </c>
      <c r="EC75" s="20">
        <v>18</v>
      </c>
      <c r="ED75" s="20">
        <v>1</v>
      </c>
      <c r="EE75" s="21">
        <v>8</v>
      </c>
      <c r="EF75" s="21">
        <v>0</v>
      </c>
      <c r="EG75" s="21">
        <f t="shared" si="45"/>
        <v>8</v>
      </c>
      <c r="EH75" s="21">
        <v>18</v>
      </c>
      <c r="EI75" s="20">
        <v>8</v>
      </c>
      <c r="EJ75" s="20">
        <v>0</v>
      </c>
      <c r="EK75" s="20">
        <v>18</v>
      </c>
      <c r="EL75" s="20">
        <v>1</v>
      </c>
      <c r="EM75" s="21">
        <v>8</v>
      </c>
      <c r="EN75" s="21">
        <v>0</v>
      </c>
      <c r="EO75" s="21">
        <f t="shared" si="46"/>
        <v>8</v>
      </c>
      <c r="EP75" s="21">
        <v>18</v>
      </c>
      <c r="EQ75" s="20">
        <v>8</v>
      </c>
      <c r="ER75" s="20">
        <v>0</v>
      </c>
      <c r="ES75" s="20">
        <v>18</v>
      </c>
      <c r="ET75" s="20">
        <v>1</v>
      </c>
      <c r="EU75" s="21">
        <v>8</v>
      </c>
      <c r="EV75" s="21">
        <v>0</v>
      </c>
      <c r="EW75" s="21">
        <f t="shared" si="47"/>
        <v>8</v>
      </c>
      <c r="EX75" s="21">
        <v>18</v>
      </c>
      <c r="EY75" s="20">
        <v>1</v>
      </c>
      <c r="EZ75" s="21">
        <v>0</v>
      </c>
      <c r="FA75" s="21">
        <v>7</v>
      </c>
      <c r="FB75" s="37">
        <v>7</v>
      </c>
      <c r="FC75" s="20">
        <v>0</v>
      </c>
      <c r="FD75" s="29">
        <v>0</v>
      </c>
      <c r="FE75" s="29">
        <v>3</v>
      </c>
      <c r="FF75" s="21">
        <v>0</v>
      </c>
      <c r="FG75" s="10">
        <v>0.47323457109054701</v>
      </c>
      <c r="FH75" s="10">
        <v>0.71386481741663799</v>
      </c>
      <c r="FI75" s="10">
        <v>4.4411189859742399E-2</v>
      </c>
      <c r="FJ75" s="10">
        <v>0.26672989813563602</v>
      </c>
      <c r="FK75" s="10">
        <v>0.95367963398018396</v>
      </c>
      <c r="FL75" s="10">
        <v>0.38190891869999599</v>
      </c>
      <c r="FM75" s="21"/>
      <c r="FN75" s="20" t="s">
        <v>758</v>
      </c>
      <c r="FO75" s="28">
        <v>22</v>
      </c>
      <c r="FP75" s="21">
        <v>-0.43931118269150793</v>
      </c>
      <c r="FQ75" s="20">
        <v>101</v>
      </c>
      <c r="FR75" s="20">
        <v>104</v>
      </c>
      <c r="FS75" s="20">
        <v>3.7</v>
      </c>
      <c r="FT75" s="20">
        <v>41</v>
      </c>
      <c r="FU75" s="20">
        <v>31</v>
      </c>
      <c r="FX75" s="124">
        <v>7</v>
      </c>
      <c r="FY75" s="28">
        <v>17.3</v>
      </c>
      <c r="FZ75" s="123">
        <v>26.4</v>
      </c>
      <c r="GA75" s="129">
        <v>7</v>
      </c>
      <c r="GB75" s="9">
        <v>0</v>
      </c>
      <c r="GC75" s="13">
        <v>0</v>
      </c>
      <c r="GD75" s="15">
        <v>0.41983110000000001</v>
      </c>
      <c r="GE75" s="15"/>
      <c r="GF75" s="15">
        <v>0.72829999999999995</v>
      </c>
      <c r="GG75" s="15">
        <v>0.78</v>
      </c>
      <c r="GH75" s="9">
        <v>0</v>
      </c>
      <c r="GI75" s="9">
        <v>0</v>
      </c>
      <c r="GJ75" s="11">
        <v>1</v>
      </c>
      <c r="GK75" s="11">
        <v>0</v>
      </c>
      <c r="GL75" s="11">
        <v>0</v>
      </c>
      <c r="GM75" s="29">
        <v>1409069</v>
      </c>
      <c r="GN75" s="21">
        <v>1.5449999999999999</v>
      </c>
      <c r="GO75" s="10">
        <v>5.39</v>
      </c>
      <c r="GP75" s="28">
        <v>5.39</v>
      </c>
      <c r="GQ75" s="28">
        <v>31</v>
      </c>
      <c r="GR75" s="28">
        <v>26.59</v>
      </c>
      <c r="GS75" s="28">
        <v>36</v>
      </c>
      <c r="GT75" s="28">
        <v>49.078998570000003</v>
      </c>
      <c r="GU75" s="21">
        <v>0.24</v>
      </c>
      <c r="GV75" s="29">
        <v>0</v>
      </c>
      <c r="GW75" s="21">
        <v>5.8888699999999998</v>
      </c>
      <c r="GX75" s="29">
        <v>0</v>
      </c>
      <c r="GY75" s="29">
        <v>0</v>
      </c>
      <c r="GZ75" s="29">
        <v>0</v>
      </c>
      <c r="HA75" s="21">
        <v>-22.34</v>
      </c>
      <c r="HB75" s="20">
        <v>-22.1</v>
      </c>
      <c r="HC75" s="29">
        <v>1</v>
      </c>
      <c r="HD75" s="29">
        <v>0</v>
      </c>
      <c r="HE75" s="21">
        <v>0.65600000000000003</v>
      </c>
      <c r="HF75" s="29">
        <v>47.85</v>
      </c>
      <c r="HG75" s="20">
        <v>88</v>
      </c>
      <c r="HH75" s="20">
        <v>80</v>
      </c>
      <c r="HI75" s="21">
        <v>0.16527520000000001</v>
      </c>
      <c r="HJ75" s="20">
        <v>359.3</v>
      </c>
      <c r="HK75" s="21">
        <v>4.6528199999999999E-2</v>
      </c>
      <c r="HL75" s="21">
        <v>0.04</v>
      </c>
      <c r="HM75" s="29">
        <v>17</v>
      </c>
      <c r="HN75" s="20">
        <v>358.95</v>
      </c>
      <c r="HO75" s="29">
        <v>5</v>
      </c>
      <c r="HP75" s="20">
        <v>4</v>
      </c>
      <c r="HQ75" s="21">
        <v>0.5283042</v>
      </c>
      <c r="HR75" s="21">
        <v>2.1435819999999999</v>
      </c>
      <c r="HS75" s="40">
        <v>0</v>
      </c>
      <c r="HT75" s="40">
        <v>0</v>
      </c>
      <c r="HU75" s="29">
        <v>8400</v>
      </c>
      <c r="HV75" s="21">
        <v>1.0509999999999999</v>
      </c>
      <c r="HW75" s="29">
        <v>823290</v>
      </c>
      <c r="HX75" s="20">
        <v>802492.13</v>
      </c>
      <c r="HY75" s="29">
        <v>1</v>
      </c>
      <c r="HZ75" s="65" t="s">
        <v>721</v>
      </c>
      <c r="IA75" s="67" t="s">
        <v>729</v>
      </c>
      <c r="IB75" s="29">
        <v>5</v>
      </c>
      <c r="IC75" s="11">
        <v>0</v>
      </c>
      <c r="ID75" s="29">
        <v>0</v>
      </c>
      <c r="IE75" s="29">
        <v>1</v>
      </c>
    </row>
    <row r="76" spans="1:239">
      <c r="A76" s="65" t="s">
        <v>769</v>
      </c>
      <c r="B76" s="8" t="s">
        <v>819</v>
      </c>
      <c r="C76" s="9">
        <v>96</v>
      </c>
      <c r="D76" s="20">
        <v>100</v>
      </c>
      <c r="E76" s="9">
        <v>96</v>
      </c>
      <c r="F76" s="77">
        <v>116</v>
      </c>
      <c r="G76" s="9">
        <v>138</v>
      </c>
      <c r="H76" s="20">
        <v>145</v>
      </c>
      <c r="I76" s="20">
        <v>189</v>
      </c>
      <c r="J76" s="20">
        <f t="shared" si="51"/>
        <v>3</v>
      </c>
      <c r="K76" s="21">
        <v>0.20127118644067796</v>
      </c>
      <c r="L76" s="21">
        <f t="shared" si="50"/>
        <v>4.8275862068965517E-2</v>
      </c>
      <c r="M76" s="29">
        <v>1</v>
      </c>
      <c r="N76" s="9">
        <v>138</v>
      </c>
      <c r="O76" s="77">
        <v>169</v>
      </c>
      <c r="P76" s="55">
        <v>53.58</v>
      </c>
      <c r="Q76" s="55">
        <v>52.94</v>
      </c>
      <c r="R76" s="55">
        <v>54.18</v>
      </c>
      <c r="S76" s="20">
        <v>1500</v>
      </c>
      <c r="T76" s="29">
        <v>1086.8942342</v>
      </c>
      <c r="U76" s="29">
        <v>1026.8320000000001</v>
      </c>
      <c r="V76" s="11">
        <v>1201.0301850000001</v>
      </c>
      <c r="W76" s="11">
        <v>920</v>
      </c>
      <c r="X76" s="29">
        <v>807.7015682160611</v>
      </c>
      <c r="Y76" s="29">
        <f t="shared" si="52"/>
        <v>5</v>
      </c>
      <c r="Z76" s="29">
        <v>1</v>
      </c>
      <c r="AA76" s="14">
        <v>1.53</v>
      </c>
      <c r="AB76" s="28">
        <v>33.404916666666672</v>
      </c>
      <c r="AC76" s="38">
        <v>87</v>
      </c>
      <c r="AD76" s="38">
        <v>82.5</v>
      </c>
      <c r="AE76" s="38"/>
      <c r="AF76" s="13">
        <v>30.06</v>
      </c>
      <c r="AG76" s="28">
        <v>36.659999999999997</v>
      </c>
      <c r="AH76" s="13">
        <v>36.700000000000003</v>
      </c>
      <c r="AI76" s="13">
        <v>34.473333333333336</v>
      </c>
      <c r="AJ76" s="11">
        <v>1</v>
      </c>
      <c r="AK76" s="13">
        <v>34.473333333333336</v>
      </c>
      <c r="AL76" s="13">
        <f>AVERAGE(AF76:AH76)</f>
        <v>34.473333333333336</v>
      </c>
      <c r="AM76" s="13">
        <f>AVERAGE(AF76:AH76)</f>
        <v>34.473333333333336</v>
      </c>
      <c r="AN76" s="14">
        <v>30.06</v>
      </c>
      <c r="AO76" s="9">
        <v>1</v>
      </c>
      <c r="AP76" s="57">
        <v>6.8082000000000004E-2</v>
      </c>
      <c r="AQ76" s="20">
        <v>61</v>
      </c>
      <c r="AR76" s="46">
        <v>0.57517100677799993</v>
      </c>
      <c r="AS76" s="28">
        <v>65</v>
      </c>
      <c r="AT76" s="12">
        <v>0.76300000000000001</v>
      </c>
      <c r="AU76" s="12">
        <v>2.3319999999999999</v>
      </c>
      <c r="AV76" s="12">
        <v>1.5509999999999999</v>
      </c>
      <c r="AW76" s="11">
        <v>1</v>
      </c>
      <c r="AX76" s="28">
        <v>14.02028</v>
      </c>
      <c r="AY76" s="28">
        <v>47.393650000000001</v>
      </c>
      <c r="AZ76" s="28">
        <v>30.44453</v>
      </c>
      <c r="BA76" s="11">
        <v>1</v>
      </c>
      <c r="BB76" s="13">
        <v>85.9</v>
      </c>
      <c r="BC76" s="13">
        <v>69.400000000000006</v>
      </c>
      <c r="BD76" s="13">
        <v>52.5</v>
      </c>
      <c r="BE76" s="13">
        <v>0.65</v>
      </c>
      <c r="BF76" s="13">
        <v>51.95</v>
      </c>
      <c r="BG76" s="13">
        <v>0.337675</v>
      </c>
      <c r="BH76" s="11">
        <v>40</v>
      </c>
      <c r="BI76" s="11">
        <v>40</v>
      </c>
      <c r="BJ76" s="14">
        <v>4.3499999999999996</v>
      </c>
      <c r="BK76" s="14">
        <v>0.65</v>
      </c>
      <c r="BL76" s="11">
        <v>1</v>
      </c>
      <c r="BM76" s="14">
        <v>3.7</v>
      </c>
      <c r="BN76" s="14">
        <v>0.23571428571428571</v>
      </c>
      <c r="BO76" s="17">
        <v>5.8</v>
      </c>
      <c r="BP76" s="11">
        <v>6</v>
      </c>
      <c r="BQ76" s="11">
        <v>3</v>
      </c>
      <c r="BR76" s="18">
        <v>2</v>
      </c>
      <c r="BS76" s="13"/>
      <c r="BT76" s="13"/>
      <c r="BU76" s="11"/>
      <c r="BV76" s="11"/>
      <c r="BW76" s="11">
        <v>9</v>
      </c>
      <c r="BX76" s="13">
        <v>31.4</v>
      </c>
      <c r="BY76" s="13"/>
      <c r="BZ76" s="16">
        <f t="shared" si="39"/>
        <v>20.2</v>
      </c>
      <c r="CA76" s="11">
        <v>6</v>
      </c>
      <c r="CB76" s="29">
        <v>7.4</v>
      </c>
      <c r="CC76" s="13"/>
      <c r="CD76" s="29">
        <v>6.7</v>
      </c>
      <c r="CE76" s="29"/>
      <c r="CF76" s="29"/>
      <c r="CG76" s="29">
        <v>6.7</v>
      </c>
      <c r="CH76" s="29">
        <v>1</v>
      </c>
      <c r="CI76" s="17">
        <v>8</v>
      </c>
      <c r="CJ76" s="13">
        <v>18</v>
      </c>
      <c r="CK76" s="11">
        <f t="shared" si="53"/>
        <v>7.6857142857142851</v>
      </c>
      <c r="CL76" s="29">
        <v>72.150000000000006</v>
      </c>
      <c r="CM76" s="29">
        <v>45</v>
      </c>
      <c r="CN76" s="20">
        <v>8</v>
      </c>
      <c r="CO76" s="75">
        <v>43</v>
      </c>
      <c r="CP76" s="75">
        <v>57</v>
      </c>
      <c r="CQ76" s="130">
        <v>99</v>
      </c>
      <c r="CR76" s="75">
        <v>65</v>
      </c>
      <c r="CS76" s="130">
        <v>54</v>
      </c>
      <c r="CT76" s="19">
        <v>89</v>
      </c>
      <c r="CU76" s="19">
        <v>74.599999999999994</v>
      </c>
      <c r="CV76" s="19">
        <v>62.2</v>
      </c>
      <c r="CW76" s="19">
        <v>24</v>
      </c>
      <c r="CX76" s="19">
        <v>75.266666666666666</v>
      </c>
      <c r="CY76" s="11">
        <v>80</v>
      </c>
      <c r="CZ76" s="11">
        <v>66</v>
      </c>
      <c r="DA76" s="20">
        <v>69</v>
      </c>
      <c r="DB76" s="11">
        <v>37</v>
      </c>
      <c r="DC76" s="11">
        <f t="shared" si="41"/>
        <v>57.333333333333336</v>
      </c>
      <c r="DD76" s="11">
        <v>21</v>
      </c>
      <c r="DE76" s="20">
        <v>12</v>
      </c>
      <c r="DF76" s="11">
        <v>6</v>
      </c>
      <c r="DG76" s="11">
        <f t="shared" si="42"/>
        <v>13</v>
      </c>
      <c r="DH76" s="29">
        <v>38</v>
      </c>
      <c r="DI76" s="29">
        <v>3</v>
      </c>
      <c r="DJ76" s="19">
        <v>70.94</v>
      </c>
      <c r="DK76" s="19">
        <v>0.08</v>
      </c>
      <c r="DL76" s="21">
        <v>0</v>
      </c>
      <c r="DM76" s="29">
        <v>0</v>
      </c>
      <c r="DN76" s="21">
        <v>1</v>
      </c>
      <c r="DO76" s="20">
        <v>5</v>
      </c>
      <c r="DP76" s="20">
        <v>0</v>
      </c>
      <c r="DQ76" s="20">
        <v>5</v>
      </c>
      <c r="DR76" s="20">
        <f t="shared" si="43"/>
        <v>15</v>
      </c>
      <c r="DS76" s="20">
        <v>74</v>
      </c>
      <c r="DT76" s="20">
        <v>479</v>
      </c>
      <c r="DU76" s="20">
        <v>485</v>
      </c>
      <c r="DV76" s="20">
        <v>89</v>
      </c>
      <c r="DW76" s="21">
        <v>0.8314606741573034</v>
      </c>
      <c r="DX76" s="21">
        <v>5.382022471910112</v>
      </c>
      <c r="DY76" s="21">
        <f t="shared" si="44"/>
        <v>-4.5505617977528088</v>
      </c>
      <c r="DZ76" s="21">
        <v>5.4494382022471912</v>
      </c>
      <c r="EA76" s="20">
        <v>23</v>
      </c>
      <c r="EB76" s="20">
        <v>227</v>
      </c>
      <c r="EC76" s="20">
        <v>106</v>
      </c>
      <c r="ED76" s="20">
        <v>31</v>
      </c>
      <c r="EE76" s="21">
        <v>0.74193548387096775</v>
      </c>
      <c r="EF76" s="21">
        <v>7.32258064516129</v>
      </c>
      <c r="EG76" s="21">
        <f t="shared" si="45"/>
        <v>-6.580645161290323</v>
      </c>
      <c r="EH76" s="21">
        <v>3.4193548387096775</v>
      </c>
      <c r="EI76" s="20">
        <v>23</v>
      </c>
      <c r="EJ76" s="20">
        <v>135</v>
      </c>
      <c r="EK76" s="20">
        <v>98</v>
      </c>
      <c r="EL76" s="20">
        <v>21</v>
      </c>
      <c r="EM76" s="21">
        <v>1.0952380952380953</v>
      </c>
      <c r="EN76" s="21">
        <v>6.4285714285714288</v>
      </c>
      <c r="EO76" s="21">
        <f t="shared" si="46"/>
        <v>-5.333333333333333</v>
      </c>
      <c r="EP76" s="21">
        <v>4.666666666666667</v>
      </c>
      <c r="EQ76" s="20">
        <v>23</v>
      </c>
      <c r="ER76" s="20">
        <v>45</v>
      </c>
      <c r="ES76" s="20">
        <v>88</v>
      </c>
      <c r="ET76" s="20">
        <v>11</v>
      </c>
      <c r="EU76" s="21">
        <v>2.0909090909090908</v>
      </c>
      <c r="EV76" s="21">
        <v>4.0909090909090908</v>
      </c>
      <c r="EW76" s="21">
        <f t="shared" si="47"/>
        <v>-2</v>
      </c>
      <c r="EX76" s="21">
        <v>8</v>
      </c>
      <c r="EY76" s="20">
        <v>1</v>
      </c>
      <c r="EZ76" s="21">
        <v>0</v>
      </c>
      <c r="FA76" s="21">
        <v>8.7777777777777786</v>
      </c>
      <c r="FB76" s="37">
        <v>9</v>
      </c>
      <c r="FC76" s="20">
        <v>0</v>
      </c>
      <c r="FD76" s="29">
        <v>0</v>
      </c>
      <c r="FE76" s="29">
        <v>0</v>
      </c>
      <c r="FF76" s="21">
        <v>1</v>
      </c>
      <c r="FG76" s="10">
        <v>4.7365463347793103E-2</v>
      </c>
      <c r="FH76" s="10"/>
      <c r="FI76" s="10"/>
      <c r="FJ76" s="10">
        <v>-0.35978650199732198</v>
      </c>
      <c r="FK76" s="10">
        <v>-0.55783560742932603</v>
      </c>
      <c r="FL76" s="10"/>
      <c r="FM76" s="21"/>
      <c r="FN76" s="20">
        <v>75</v>
      </c>
      <c r="FQ76" s="20">
        <v>95</v>
      </c>
      <c r="FR76" s="20">
        <v>98</v>
      </c>
      <c r="FS76" s="20">
        <v>30.7</v>
      </c>
      <c r="FT76" s="20">
        <v>40</v>
      </c>
      <c r="FU76" s="20">
        <v>51</v>
      </c>
      <c r="FV76" s="28">
        <v>33</v>
      </c>
      <c r="FX76" s="124">
        <v>6</v>
      </c>
      <c r="FY76" s="28">
        <v>4.5</v>
      </c>
      <c r="FZ76" s="123">
        <v>5.9</v>
      </c>
      <c r="GA76" s="129">
        <v>6</v>
      </c>
      <c r="GB76" s="9">
        <v>0</v>
      </c>
      <c r="GC76" s="13">
        <v>1</v>
      </c>
      <c r="GD76" s="15">
        <v>0.7</v>
      </c>
      <c r="GE76" s="15">
        <v>0.7</v>
      </c>
      <c r="GF76" s="15">
        <v>0.45</v>
      </c>
      <c r="GG76" s="15">
        <v>0.68</v>
      </c>
      <c r="GH76" s="9">
        <v>0</v>
      </c>
      <c r="GI76" s="11">
        <v>1</v>
      </c>
      <c r="GJ76" s="11">
        <v>0</v>
      </c>
      <c r="GK76" s="11">
        <v>0</v>
      </c>
      <c r="GL76" s="11">
        <v>0</v>
      </c>
      <c r="GM76" s="29">
        <v>19325207</v>
      </c>
      <c r="GN76" s="21">
        <v>21.456</v>
      </c>
      <c r="GO76" s="10">
        <v>5.26</v>
      </c>
      <c r="GP76" s="28">
        <v>5.26</v>
      </c>
      <c r="GQ76" s="28">
        <v>8.9</v>
      </c>
      <c r="GR76" s="28">
        <v>8.9489999999999998</v>
      </c>
      <c r="GS76" s="28">
        <v>10.3</v>
      </c>
      <c r="GT76" s="28">
        <v>93.586700440000001</v>
      </c>
      <c r="GU76" s="21">
        <v>4.6980000000000001E-2</v>
      </c>
      <c r="GV76" s="29">
        <v>0</v>
      </c>
      <c r="GW76" s="21">
        <v>-4.6051700000000002</v>
      </c>
      <c r="GX76" s="29">
        <v>0</v>
      </c>
      <c r="GY76" s="29">
        <v>0</v>
      </c>
      <c r="GZ76" s="29">
        <v>0</v>
      </c>
      <c r="HA76" s="21">
        <v>27.42</v>
      </c>
      <c r="HB76" s="20">
        <v>28.3</v>
      </c>
      <c r="HC76" s="29">
        <v>0</v>
      </c>
      <c r="HD76" s="29">
        <v>0</v>
      </c>
      <c r="HE76" s="21">
        <v>0</v>
      </c>
      <c r="HF76" s="29">
        <v>0</v>
      </c>
      <c r="HG76" s="20">
        <v>0</v>
      </c>
      <c r="HH76" s="20">
        <v>70</v>
      </c>
      <c r="HI76" s="21">
        <v>0</v>
      </c>
      <c r="HJ76" s="20">
        <v>825.38</v>
      </c>
      <c r="HK76" s="21">
        <v>0</v>
      </c>
      <c r="HL76" s="21">
        <v>0</v>
      </c>
      <c r="HM76" s="29">
        <v>0</v>
      </c>
      <c r="HN76" s="20">
        <v>288.94</v>
      </c>
      <c r="HO76" s="29">
        <v>0</v>
      </c>
      <c r="HP76" s="20">
        <v>6</v>
      </c>
      <c r="HQ76" s="21">
        <v>0</v>
      </c>
      <c r="HR76" s="21">
        <v>156.84209999999999</v>
      </c>
      <c r="HS76" s="40">
        <v>1</v>
      </c>
      <c r="HT76" s="40">
        <v>1</v>
      </c>
      <c r="HU76" s="29">
        <v>5160</v>
      </c>
      <c r="HV76" s="21">
        <v>1.050074</v>
      </c>
      <c r="HW76" s="29">
        <v>136800</v>
      </c>
      <c r="HX76" s="20">
        <v>147402.70000000001</v>
      </c>
      <c r="HY76" s="29">
        <v>0</v>
      </c>
      <c r="HZ76" s="65" t="s">
        <v>715</v>
      </c>
      <c r="IA76" s="20" t="s">
        <v>706</v>
      </c>
      <c r="IB76" s="29">
        <v>6</v>
      </c>
      <c r="IC76" s="11">
        <v>0</v>
      </c>
      <c r="ID76" s="29">
        <v>1</v>
      </c>
      <c r="IE76" s="29">
        <v>1</v>
      </c>
    </row>
    <row r="77" spans="1:239">
      <c r="A77" s="65" t="s">
        <v>718</v>
      </c>
      <c r="B77" s="8" t="s">
        <v>820</v>
      </c>
      <c r="C77" s="9">
        <v>50</v>
      </c>
      <c r="D77" s="20">
        <v>52</v>
      </c>
      <c r="E77" s="9">
        <v>50</v>
      </c>
      <c r="F77" s="77">
        <v>65</v>
      </c>
      <c r="G77" s="9">
        <v>65</v>
      </c>
      <c r="H77" s="20">
        <v>66</v>
      </c>
      <c r="I77" s="20">
        <v>78</v>
      </c>
      <c r="J77" s="20">
        <f t="shared" si="51"/>
        <v>3</v>
      </c>
      <c r="K77" s="21">
        <v>0.11961722488038277</v>
      </c>
      <c r="L77" s="21">
        <f t="shared" si="50"/>
        <v>1.5151515151515152E-2</v>
      </c>
      <c r="M77" s="29">
        <v>1</v>
      </c>
      <c r="N77" s="9">
        <v>65</v>
      </c>
      <c r="O77" s="77">
        <v>89</v>
      </c>
      <c r="P77" s="55">
        <v>64.489999999999995</v>
      </c>
      <c r="Q77" s="55">
        <v>67.42</v>
      </c>
      <c r="R77" s="55">
        <v>61.7</v>
      </c>
      <c r="S77" s="20">
        <v>160</v>
      </c>
      <c r="T77" s="29">
        <v>2250.2685701999999</v>
      </c>
      <c r="U77" s="29">
        <v>2955.2930000000001</v>
      </c>
      <c r="V77" s="11">
        <v>2527.6735990000002</v>
      </c>
      <c r="W77" s="11">
        <v>1497</v>
      </c>
      <c r="X77" s="29">
        <v>1453.9615442680099</v>
      </c>
      <c r="Y77" s="29">
        <f t="shared" si="52"/>
        <v>5</v>
      </c>
      <c r="Z77" s="29">
        <v>1</v>
      </c>
      <c r="AA77" s="14">
        <v>0.81</v>
      </c>
      <c r="AB77" s="28">
        <v>81.115936666666656</v>
      </c>
      <c r="AC77" s="38">
        <v>75</v>
      </c>
      <c r="AD77" s="38"/>
      <c r="AF77" s="13">
        <v>50.32</v>
      </c>
      <c r="AG77" s="13"/>
      <c r="AH77" s="13">
        <v>60.3</v>
      </c>
      <c r="AI77" s="13">
        <v>55.31</v>
      </c>
      <c r="AJ77" s="11">
        <v>1</v>
      </c>
      <c r="AK77" s="13">
        <v>55.31</v>
      </c>
      <c r="AL77" s="13">
        <f>AVERAGE(AF77:AH77)</f>
        <v>55.31</v>
      </c>
      <c r="AM77" s="13">
        <f>AVERAGE(AF77:AH77)</f>
        <v>55.31</v>
      </c>
      <c r="AN77" s="14">
        <v>50.32</v>
      </c>
      <c r="AO77" s="9">
        <v>1</v>
      </c>
      <c r="AP77" s="57">
        <v>2.2988000000000001E-2</v>
      </c>
      <c r="AQ77" s="20">
        <v>25</v>
      </c>
      <c r="AR77" s="46">
        <v>0.11189793825000001</v>
      </c>
      <c r="AS77" s="28">
        <v>11.9</v>
      </c>
      <c r="AT77" s="12">
        <v>3.6840000000000002</v>
      </c>
      <c r="AU77" s="12">
        <v>3.6269999999999998</v>
      </c>
      <c r="AV77" s="12">
        <v>3.6549999999999998</v>
      </c>
      <c r="AW77" s="11">
        <v>1</v>
      </c>
      <c r="AX77" s="28">
        <v>62.782859999999999</v>
      </c>
      <c r="AY77" s="28">
        <v>62.69867</v>
      </c>
      <c r="AZ77" s="28">
        <v>62.741729999999997</v>
      </c>
      <c r="BA77" s="11">
        <v>1</v>
      </c>
      <c r="BB77" s="13">
        <v>34.200000000000003</v>
      </c>
      <c r="BC77" s="13">
        <v>35.1</v>
      </c>
      <c r="BD77" s="13">
        <v>36</v>
      </c>
      <c r="BE77" s="13"/>
      <c r="BF77" s="13">
        <v>31.6</v>
      </c>
      <c r="BG77" s="13"/>
      <c r="BH77" s="11">
        <v>202</v>
      </c>
      <c r="BI77" s="11">
        <v>202</v>
      </c>
      <c r="BJ77" s="14">
        <v>9.35</v>
      </c>
      <c r="BK77" s="14">
        <v>6.65</v>
      </c>
      <c r="BL77" s="11">
        <v>1</v>
      </c>
      <c r="BM77" s="14">
        <v>2.75</v>
      </c>
      <c r="BN77" s="14">
        <v>1.8166666666666667</v>
      </c>
      <c r="BO77" s="17">
        <v>56.5</v>
      </c>
      <c r="BP77" s="11">
        <v>50</v>
      </c>
      <c r="BQ77" s="11">
        <v>32</v>
      </c>
      <c r="BR77" s="18">
        <v>1.5625</v>
      </c>
      <c r="BS77" s="13"/>
      <c r="BT77" s="13"/>
      <c r="BU77" s="11"/>
      <c r="BV77" s="11">
        <v>69</v>
      </c>
      <c r="BW77" s="11">
        <v>87</v>
      </c>
      <c r="BX77" s="13">
        <v>41.6</v>
      </c>
      <c r="BY77" s="16">
        <v>87</v>
      </c>
      <c r="BZ77" s="16">
        <f t="shared" si="39"/>
        <v>71.86666666666666</v>
      </c>
      <c r="CA77" s="11">
        <v>42</v>
      </c>
      <c r="CB77" s="29"/>
      <c r="CC77" s="16">
        <v>87</v>
      </c>
      <c r="CD77" s="29">
        <v>64.5</v>
      </c>
      <c r="CE77" s="29"/>
      <c r="CF77" s="29"/>
      <c r="CG77" s="29">
        <v>64.5</v>
      </c>
      <c r="CH77" s="29">
        <v>1</v>
      </c>
      <c r="CI77" s="17"/>
      <c r="CJ77" s="13">
        <v>86.5</v>
      </c>
      <c r="CK77" s="11">
        <f t="shared" si="53"/>
        <v>57.583333333333336</v>
      </c>
      <c r="CL77" s="29">
        <v>96.166666666666671</v>
      </c>
      <c r="CM77" s="29">
        <v>73</v>
      </c>
      <c r="CN77" s="20">
        <v>61</v>
      </c>
      <c r="CO77" s="75">
        <v>66</v>
      </c>
      <c r="CP77" s="75">
        <v>82</v>
      </c>
      <c r="CQ77" s="75">
        <v>95</v>
      </c>
      <c r="CR77" s="75">
        <v>90</v>
      </c>
      <c r="CS77" s="75">
        <v>80</v>
      </c>
      <c r="CT77" s="19">
        <v>84.2</v>
      </c>
      <c r="CU77" s="19">
        <v>83.6</v>
      </c>
      <c r="CV77" s="19">
        <v>65.076363636363638</v>
      </c>
      <c r="CW77" s="19">
        <v>32</v>
      </c>
      <c r="CX77" s="19">
        <v>77.625454545454545</v>
      </c>
      <c r="CY77" s="11">
        <v>79</v>
      </c>
      <c r="CZ77" s="11">
        <v>61.5</v>
      </c>
      <c r="DA77" s="20">
        <v>40</v>
      </c>
      <c r="DB77" s="11">
        <v>53</v>
      </c>
      <c r="DC77" s="11">
        <f t="shared" si="41"/>
        <v>51.5</v>
      </c>
      <c r="DD77" s="11">
        <v>76</v>
      </c>
      <c r="DE77" s="20">
        <v>47</v>
      </c>
      <c r="DF77" s="11">
        <v>27</v>
      </c>
      <c r="DG77" s="11">
        <f t="shared" si="42"/>
        <v>50</v>
      </c>
      <c r="DH77" s="29">
        <v>11</v>
      </c>
      <c r="DI77" s="29">
        <v>13</v>
      </c>
      <c r="DJ77" s="19"/>
      <c r="DK77" s="19"/>
      <c r="DL77" s="21">
        <v>0</v>
      </c>
      <c r="DM77" s="29">
        <v>1</v>
      </c>
      <c r="DN77" s="21">
        <v>7.6249999403953552</v>
      </c>
      <c r="DO77" s="20">
        <v>6</v>
      </c>
      <c r="DP77" s="20">
        <v>0</v>
      </c>
      <c r="DQ77" s="20">
        <v>6</v>
      </c>
      <c r="DR77" s="20">
        <f t="shared" si="43"/>
        <v>16</v>
      </c>
      <c r="DS77" s="20">
        <v>46</v>
      </c>
      <c r="DT77" s="20">
        <v>525</v>
      </c>
      <c r="DU77" s="20">
        <v>391</v>
      </c>
      <c r="DV77" s="20">
        <v>87</v>
      </c>
      <c r="DW77" s="21">
        <v>0.52873563218390807</v>
      </c>
      <c r="DX77" s="21">
        <v>6.0344827586206895</v>
      </c>
      <c r="DY77" s="21">
        <f t="shared" si="44"/>
        <v>-5.5057471264367814</v>
      </c>
      <c r="DZ77" s="21">
        <v>4.4942528735632186</v>
      </c>
      <c r="EA77" s="20">
        <v>12</v>
      </c>
      <c r="EB77" s="20">
        <v>179</v>
      </c>
      <c r="EC77" s="20">
        <v>123</v>
      </c>
      <c r="ED77" s="20">
        <v>29</v>
      </c>
      <c r="EE77" s="21">
        <v>0.41379310344827586</v>
      </c>
      <c r="EF77" s="21">
        <v>6.1724137931034484</v>
      </c>
      <c r="EG77" s="21">
        <f t="shared" si="45"/>
        <v>-5.7586206896551726</v>
      </c>
      <c r="EH77" s="21">
        <v>4.2413793103448274</v>
      </c>
      <c r="EI77" s="20">
        <v>12</v>
      </c>
      <c r="EJ77" s="20">
        <v>99</v>
      </c>
      <c r="EK77" s="20">
        <v>103</v>
      </c>
      <c r="EL77" s="20">
        <v>19</v>
      </c>
      <c r="EM77" s="21">
        <v>0.63157894736842102</v>
      </c>
      <c r="EN77" s="21">
        <v>5.2105263157894735</v>
      </c>
      <c r="EO77" s="21">
        <f t="shared" si="46"/>
        <v>-4.5789473684210522</v>
      </c>
      <c r="EP77" s="21">
        <v>5.4210526315789478</v>
      </c>
      <c r="EQ77" s="20">
        <v>12</v>
      </c>
      <c r="ER77" s="20">
        <v>27</v>
      </c>
      <c r="ES77" s="20">
        <v>85</v>
      </c>
      <c r="ET77" s="20">
        <v>10</v>
      </c>
      <c r="EU77" s="21">
        <v>1.2</v>
      </c>
      <c r="EV77" s="21">
        <v>2.7</v>
      </c>
      <c r="EW77" s="21">
        <f t="shared" si="47"/>
        <v>-1.5</v>
      </c>
      <c r="EX77" s="21">
        <v>8.5</v>
      </c>
      <c r="EY77" s="20">
        <v>1</v>
      </c>
      <c r="EZ77" s="21">
        <v>0</v>
      </c>
      <c r="FA77" s="21">
        <v>9.8333333333333339</v>
      </c>
      <c r="FB77" s="37">
        <v>10</v>
      </c>
      <c r="FC77" s="20">
        <v>0</v>
      </c>
      <c r="FD77" s="29">
        <v>1</v>
      </c>
      <c r="FE77" s="29">
        <v>0</v>
      </c>
      <c r="FF77" s="21">
        <v>0.69607799999999997</v>
      </c>
      <c r="FG77" s="10">
        <v>6.9010128239124793E-2</v>
      </c>
      <c r="FH77" s="10">
        <v>-0.32343975269679198</v>
      </c>
      <c r="FI77" s="10">
        <v>-0.54716746752991297</v>
      </c>
      <c r="FJ77" s="10">
        <v>-0.10250672580652601</v>
      </c>
      <c r="FK77" s="10">
        <v>-0.72578088856461098</v>
      </c>
      <c r="FL77" s="10">
        <v>-0.83610581602139</v>
      </c>
      <c r="FM77" s="21">
        <v>2.9994700000000001</v>
      </c>
      <c r="FN77" s="20">
        <v>158</v>
      </c>
      <c r="FO77" s="28">
        <v>23.4</v>
      </c>
      <c r="FP77" s="21">
        <v>0.27245387515293562</v>
      </c>
      <c r="FQ77" s="20">
        <v>100</v>
      </c>
      <c r="FR77" s="20">
        <v>104</v>
      </c>
      <c r="FS77" s="20">
        <v>3.3</v>
      </c>
      <c r="FT77" s="20">
        <v>25</v>
      </c>
      <c r="FU77" s="20">
        <v>51</v>
      </c>
      <c r="FV77" s="20">
        <v>29.5</v>
      </c>
      <c r="FW77" s="20" t="s">
        <v>821</v>
      </c>
      <c r="FX77" s="124">
        <v>15</v>
      </c>
      <c r="FY77" s="28">
        <v>10.8</v>
      </c>
      <c r="FZ77" s="123">
        <v>20.7</v>
      </c>
      <c r="GA77" s="129">
        <v>15</v>
      </c>
      <c r="GB77" s="9">
        <v>0</v>
      </c>
      <c r="GC77" s="13">
        <v>0</v>
      </c>
      <c r="GD77" s="15">
        <v>0.18</v>
      </c>
      <c r="GE77" s="15">
        <v>0.18</v>
      </c>
      <c r="GF77" s="15">
        <v>9.9199999999999997E-2</v>
      </c>
      <c r="GG77" s="15">
        <v>0.5</v>
      </c>
      <c r="GH77" s="9">
        <v>0</v>
      </c>
      <c r="GI77" s="9">
        <v>0</v>
      </c>
      <c r="GJ77" s="11">
        <v>0</v>
      </c>
      <c r="GK77" s="9">
        <v>1</v>
      </c>
      <c r="GL77" s="11">
        <v>0</v>
      </c>
      <c r="GM77" s="29">
        <v>3643150</v>
      </c>
      <c r="GN77" s="21">
        <v>4.375</v>
      </c>
      <c r="GO77" s="10">
        <v>4.8</v>
      </c>
      <c r="GP77" s="28">
        <v>4.8</v>
      </c>
      <c r="GQ77" s="28">
        <v>59.4</v>
      </c>
      <c r="GR77" s="28">
        <v>53.061999999999998</v>
      </c>
      <c r="GS77" s="28">
        <v>62.1</v>
      </c>
      <c r="GT77" s="28">
        <v>27.70680046</v>
      </c>
      <c r="GU77" s="21">
        <v>4.3999999999999997E-2</v>
      </c>
      <c r="GV77" s="29">
        <v>0</v>
      </c>
      <c r="GW77" s="21">
        <v>-4.6051700000000002</v>
      </c>
      <c r="GX77" s="29">
        <v>1</v>
      </c>
      <c r="GY77" s="29">
        <v>0</v>
      </c>
      <c r="GZ77" s="29">
        <v>0</v>
      </c>
      <c r="HA77" s="21">
        <v>12.06</v>
      </c>
      <c r="HB77" s="20">
        <v>12.86</v>
      </c>
      <c r="HC77" s="29">
        <v>1</v>
      </c>
      <c r="HD77" s="29">
        <v>0</v>
      </c>
      <c r="HE77" s="21">
        <v>1</v>
      </c>
      <c r="HF77" s="29">
        <v>30.87</v>
      </c>
      <c r="HG77" s="20">
        <v>100</v>
      </c>
      <c r="HH77" s="20">
        <v>100</v>
      </c>
      <c r="HI77" s="21">
        <v>0.63268550000000001</v>
      </c>
      <c r="HJ77" s="20">
        <v>84.22</v>
      </c>
      <c r="HK77" s="21">
        <v>0.75233419999999995</v>
      </c>
      <c r="HL77" s="21">
        <v>0.71</v>
      </c>
      <c r="HM77" s="29">
        <v>63</v>
      </c>
      <c r="HN77" s="20">
        <v>83.9</v>
      </c>
      <c r="HO77" s="29">
        <v>75</v>
      </c>
      <c r="HP77" s="20">
        <v>71</v>
      </c>
      <c r="HQ77" s="21">
        <v>42.853099999999998</v>
      </c>
      <c r="HR77" s="21">
        <v>24.298940000000002</v>
      </c>
      <c r="HS77" s="40">
        <v>0</v>
      </c>
      <c r="HT77" s="40">
        <v>0</v>
      </c>
      <c r="HU77" s="29">
        <v>3440</v>
      </c>
      <c r="HV77" s="21"/>
      <c r="HW77" s="29">
        <v>121400</v>
      </c>
      <c r="HX77" s="20">
        <v>121810.7</v>
      </c>
      <c r="HY77" s="29">
        <v>0</v>
      </c>
      <c r="HZ77" s="65" t="s">
        <v>726</v>
      </c>
      <c r="IA77" s="20" t="s">
        <v>761</v>
      </c>
      <c r="IB77" s="29">
        <v>6</v>
      </c>
      <c r="IC77" s="11">
        <v>0</v>
      </c>
      <c r="ID77" s="29">
        <v>1</v>
      </c>
      <c r="IE77" s="29">
        <v>1</v>
      </c>
    </row>
    <row r="78" spans="1:239">
      <c r="A78" s="65" t="s">
        <v>804</v>
      </c>
      <c r="B78" s="8" t="s">
        <v>822</v>
      </c>
      <c r="C78" s="9">
        <v>192</v>
      </c>
      <c r="D78" s="20">
        <v>191</v>
      </c>
      <c r="E78" s="9">
        <v>192</v>
      </c>
      <c r="F78" s="77">
        <v>185</v>
      </c>
      <c r="G78" s="9">
        <v>321</v>
      </c>
      <c r="H78" s="20">
        <v>320</v>
      </c>
      <c r="I78" s="20">
        <v>221</v>
      </c>
      <c r="J78" s="20">
        <f t="shared" si="51"/>
        <v>3</v>
      </c>
      <c r="K78" s="21">
        <v>0.23085846867749421</v>
      </c>
      <c r="L78" s="21">
        <f t="shared" si="50"/>
        <v>3.1250000000000002E-3</v>
      </c>
      <c r="M78" s="29">
        <v>1</v>
      </c>
      <c r="N78" s="9">
        <v>321</v>
      </c>
      <c r="O78" s="77">
        <v>310</v>
      </c>
      <c r="P78" s="55">
        <v>44.91</v>
      </c>
      <c r="Q78" s="55">
        <v>46.64</v>
      </c>
      <c r="R78" s="55">
        <v>43.26</v>
      </c>
      <c r="S78" s="20">
        <v>1200</v>
      </c>
      <c r="T78" s="29">
        <v>948.06229544999997</v>
      </c>
      <c r="U78" s="29">
        <v>890.59810000000004</v>
      </c>
      <c r="V78" s="11">
        <v>1001.055104</v>
      </c>
      <c r="W78" s="11">
        <v>645</v>
      </c>
      <c r="X78" s="29">
        <v>562.10448564359717</v>
      </c>
      <c r="Y78" s="29">
        <f t="shared" si="52"/>
        <v>5</v>
      </c>
      <c r="Z78" s="29">
        <v>1</v>
      </c>
      <c r="AA78" s="14">
        <v>0.95</v>
      </c>
      <c r="AB78" s="28">
        <v>36.549479999999996</v>
      </c>
      <c r="AC78" s="38">
        <v>92</v>
      </c>
      <c r="AD78" s="38">
        <v>85.3</v>
      </c>
      <c r="AE78" s="38"/>
      <c r="AF78" s="13">
        <v>36.1</v>
      </c>
      <c r="AG78" s="28">
        <v>50.54</v>
      </c>
      <c r="AH78" s="13">
        <v>50.5</v>
      </c>
      <c r="AI78" s="13">
        <v>45.713333333333331</v>
      </c>
      <c r="AJ78" s="11">
        <v>1</v>
      </c>
      <c r="AK78" s="13">
        <v>45.713333333333331</v>
      </c>
      <c r="AL78" s="13">
        <f>AVERAGE(AF78:AH78)</f>
        <v>45.713333333333331</v>
      </c>
      <c r="AM78" s="13">
        <f>AVERAGE(AF78:AH78)</f>
        <v>45.713333333333331</v>
      </c>
      <c r="AN78" s="14">
        <v>36.1</v>
      </c>
      <c r="AO78" s="9">
        <v>1</v>
      </c>
      <c r="AP78" s="57">
        <v>0.18870300000000001</v>
      </c>
      <c r="AQ78" s="20">
        <v>53</v>
      </c>
      <c r="AR78" s="46">
        <v>0.48789251251200005</v>
      </c>
      <c r="AS78" s="28">
        <v>49.4</v>
      </c>
      <c r="AT78" s="12">
        <v>0.47399999999999998</v>
      </c>
      <c r="AU78" s="12">
        <v>1.1830000000000001</v>
      </c>
      <c r="AV78" s="12">
        <v>0.82</v>
      </c>
      <c r="AW78" s="11">
        <v>1</v>
      </c>
      <c r="AX78" s="28">
        <v>5.121588</v>
      </c>
      <c r="AY78" s="28">
        <v>18.007190000000001</v>
      </c>
      <c r="AZ78" s="28">
        <v>11.40033</v>
      </c>
      <c r="BA78" s="11">
        <v>1</v>
      </c>
      <c r="BB78" s="13">
        <v>94.9</v>
      </c>
      <c r="BC78" s="13">
        <v>88.6</v>
      </c>
      <c r="BD78" s="13">
        <v>82</v>
      </c>
      <c r="BE78" s="13"/>
      <c r="BF78" s="13"/>
      <c r="BG78" s="13"/>
      <c r="BH78" s="11">
        <v>24</v>
      </c>
      <c r="BI78" s="11">
        <v>24</v>
      </c>
      <c r="BJ78" s="14">
        <v>3.2</v>
      </c>
      <c r="BK78" s="14">
        <v>1.5</v>
      </c>
      <c r="BL78" s="11">
        <v>1</v>
      </c>
      <c r="BM78" s="14">
        <v>1.65</v>
      </c>
      <c r="BN78" s="14">
        <v>0.54</v>
      </c>
      <c r="BO78" s="17">
        <v>2.5</v>
      </c>
      <c r="BP78" s="11">
        <v>2</v>
      </c>
      <c r="BQ78" s="11">
        <v>26</v>
      </c>
      <c r="BR78" s="18">
        <v>7.6923076923076927E-2</v>
      </c>
      <c r="BS78" s="13">
        <v>31.05</v>
      </c>
      <c r="BT78" s="13">
        <v>32</v>
      </c>
      <c r="BU78" s="11">
        <v>30</v>
      </c>
      <c r="BV78" s="11"/>
      <c r="BW78" s="11">
        <v>33</v>
      </c>
      <c r="BX78" s="13">
        <v>28.95</v>
      </c>
      <c r="BY78" s="13"/>
      <c r="BZ78" s="16">
        <f t="shared" si="39"/>
        <v>30.975000000000001</v>
      </c>
      <c r="CA78" s="11">
        <v>21</v>
      </c>
      <c r="CB78" s="29">
        <v>14.9</v>
      </c>
      <c r="CC78" s="13"/>
      <c r="CD78" s="29">
        <v>17.95</v>
      </c>
      <c r="CE78" s="29"/>
      <c r="CF78" s="29"/>
      <c r="CG78" s="29">
        <v>17.95</v>
      </c>
      <c r="CH78" s="29">
        <v>1</v>
      </c>
      <c r="CI78" s="17">
        <v>15</v>
      </c>
      <c r="CJ78" s="13">
        <v>42.8</v>
      </c>
      <c r="CK78" s="11">
        <f t="shared" si="53"/>
        <v>18.657142857142855</v>
      </c>
      <c r="CL78" s="131">
        <v>38</v>
      </c>
      <c r="CM78" s="29">
        <v>48.714285714285715</v>
      </c>
      <c r="CN78" s="20">
        <v>48</v>
      </c>
      <c r="CO78" s="75">
        <v>22</v>
      </c>
      <c r="CP78" s="75">
        <v>25</v>
      </c>
      <c r="CQ78" s="130">
        <v>56</v>
      </c>
      <c r="CR78" s="75">
        <v>81</v>
      </c>
      <c r="CS78" s="130">
        <v>91</v>
      </c>
      <c r="CT78" s="19">
        <v>37.4</v>
      </c>
      <c r="CU78" s="19">
        <v>16.8</v>
      </c>
      <c r="CV78" s="19">
        <v>19</v>
      </c>
      <c r="CW78" s="19">
        <v>20.399999999999999</v>
      </c>
      <c r="CX78" s="19">
        <v>24.4</v>
      </c>
      <c r="CY78" s="11">
        <v>24</v>
      </c>
      <c r="CZ78" s="11">
        <v>53</v>
      </c>
      <c r="DA78" s="20">
        <v>49</v>
      </c>
      <c r="DB78" s="11">
        <v>59</v>
      </c>
      <c r="DC78" s="11">
        <f t="shared" si="41"/>
        <v>53.666666666666664</v>
      </c>
      <c r="DD78" s="11">
        <v>15</v>
      </c>
      <c r="DE78" s="20">
        <v>7</v>
      </c>
      <c r="DF78" s="11">
        <v>9</v>
      </c>
      <c r="DG78" s="11">
        <f t="shared" si="42"/>
        <v>10.333333333333334</v>
      </c>
      <c r="DH78" s="29">
        <v>29</v>
      </c>
      <c r="DI78" s="29">
        <v>1</v>
      </c>
      <c r="DJ78" s="19">
        <v>46.1</v>
      </c>
      <c r="DK78" s="19">
        <v>0.13</v>
      </c>
      <c r="DL78" s="21">
        <v>0</v>
      </c>
      <c r="DM78" s="29">
        <v>0</v>
      </c>
      <c r="DN78" s="21">
        <v>1.2599999904632559</v>
      </c>
      <c r="DO78" s="20">
        <v>0</v>
      </c>
      <c r="DP78" s="20">
        <v>7</v>
      </c>
      <c r="DQ78" s="20">
        <v>-7</v>
      </c>
      <c r="DR78" s="20">
        <f t="shared" si="43"/>
        <v>3</v>
      </c>
      <c r="DS78" s="20">
        <v>0</v>
      </c>
      <c r="DT78" s="20">
        <v>217</v>
      </c>
      <c r="DU78" s="20">
        <v>93</v>
      </c>
      <c r="DV78" s="20">
        <v>31</v>
      </c>
      <c r="DW78" s="21">
        <v>0</v>
      </c>
      <c r="DX78" s="21">
        <v>7</v>
      </c>
      <c r="DY78" s="21">
        <f t="shared" si="44"/>
        <v>-7</v>
      </c>
      <c r="DZ78" s="21">
        <v>3</v>
      </c>
      <c r="EA78" s="20">
        <v>0</v>
      </c>
      <c r="EB78" s="20">
        <v>217</v>
      </c>
      <c r="EC78" s="20">
        <v>93</v>
      </c>
      <c r="ED78" s="20">
        <v>31</v>
      </c>
      <c r="EE78" s="21">
        <v>0</v>
      </c>
      <c r="EF78" s="21">
        <v>7</v>
      </c>
      <c r="EG78" s="21">
        <f t="shared" si="45"/>
        <v>-7</v>
      </c>
      <c r="EH78" s="21">
        <v>3</v>
      </c>
      <c r="EI78" s="20">
        <v>0</v>
      </c>
      <c r="EJ78" s="20">
        <v>147</v>
      </c>
      <c r="EK78" s="20">
        <v>63</v>
      </c>
      <c r="EL78" s="20">
        <v>21</v>
      </c>
      <c r="EM78" s="21">
        <v>0</v>
      </c>
      <c r="EN78" s="21">
        <v>7</v>
      </c>
      <c r="EO78" s="21">
        <f t="shared" si="46"/>
        <v>-7</v>
      </c>
      <c r="EP78" s="21">
        <v>3</v>
      </c>
      <c r="EQ78" s="20">
        <v>0</v>
      </c>
      <c r="ER78" s="20">
        <v>77</v>
      </c>
      <c r="ES78" s="20">
        <v>33</v>
      </c>
      <c r="ET78" s="20">
        <v>11</v>
      </c>
      <c r="EU78" s="21">
        <v>0</v>
      </c>
      <c r="EV78" s="21">
        <v>7</v>
      </c>
      <c r="EW78" s="21">
        <f t="shared" si="47"/>
        <v>-7</v>
      </c>
      <c r="EX78" s="21">
        <v>3</v>
      </c>
      <c r="EY78" s="20">
        <v>0</v>
      </c>
      <c r="EZ78" s="21">
        <v>-0.69314718055994529</v>
      </c>
      <c r="FA78" s="21">
        <v>12.833333333333334</v>
      </c>
      <c r="FB78" s="37">
        <v>13</v>
      </c>
      <c r="FC78" s="20">
        <v>0</v>
      </c>
      <c r="FD78" s="29">
        <v>0</v>
      </c>
      <c r="FE78" s="29">
        <v>2</v>
      </c>
      <c r="FF78" s="21">
        <v>9.8039000000000001E-2</v>
      </c>
      <c r="FG78" s="10">
        <v>-0.74407418144318305</v>
      </c>
      <c r="FH78" s="10">
        <v>-0.76283828518952701</v>
      </c>
      <c r="FI78" s="10">
        <v>-1.38661379239078</v>
      </c>
      <c r="FJ78" s="10">
        <v>-0.52300524426155104</v>
      </c>
      <c r="FK78" s="10">
        <v>-1.1438640571601899</v>
      </c>
      <c r="FL78" s="10">
        <v>-1.5668121658543299</v>
      </c>
      <c r="FM78" s="21">
        <v>5.8333300000000001</v>
      </c>
      <c r="FN78" s="20">
        <v>146</v>
      </c>
      <c r="FQ78" s="20">
        <v>102</v>
      </c>
      <c r="FR78" s="20">
        <v>107</v>
      </c>
      <c r="FS78" s="20">
        <v>40.5</v>
      </c>
      <c r="FT78" s="20">
        <v>44</v>
      </c>
      <c r="FU78" s="20">
        <v>89</v>
      </c>
      <c r="FV78" s="20">
        <v>37.200000000000003</v>
      </c>
      <c r="FX78" s="124">
        <v>5</v>
      </c>
      <c r="FY78" s="28">
        <v>1.2</v>
      </c>
      <c r="FZ78" s="123">
        <v>1.2</v>
      </c>
      <c r="GA78" s="129">
        <v>5</v>
      </c>
      <c r="GB78" s="9">
        <v>0</v>
      </c>
      <c r="GC78" s="13">
        <v>87.9</v>
      </c>
      <c r="GD78" s="15">
        <v>0.73</v>
      </c>
      <c r="GE78" s="15">
        <v>0.73</v>
      </c>
      <c r="GF78" s="15">
        <v>0.7329</v>
      </c>
      <c r="GG78" s="15">
        <v>0.72</v>
      </c>
      <c r="GH78" s="9">
        <v>0</v>
      </c>
      <c r="GI78" s="9">
        <v>0</v>
      </c>
      <c r="GJ78" s="11">
        <v>1</v>
      </c>
      <c r="GK78" s="11">
        <v>0</v>
      </c>
      <c r="GL78" s="11">
        <v>0</v>
      </c>
      <c r="GM78" s="29">
        <v>7627245</v>
      </c>
      <c r="GN78" s="21">
        <v>9.0280000000000005</v>
      </c>
      <c r="GO78" s="10">
        <v>7.4</v>
      </c>
      <c r="GP78" s="28">
        <v>7.64</v>
      </c>
      <c r="GQ78" s="28">
        <v>16.100000000000001</v>
      </c>
      <c r="GR78" s="28">
        <v>16.100999999999999</v>
      </c>
      <c r="GS78" s="28">
        <v>18.2</v>
      </c>
      <c r="GT78" s="28">
        <v>89.909500120000004</v>
      </c>
      <c r="GU78" s="21">
        <v>0.66</v>
      </c>
      <c r="GV78" s="29">
        <v>0</v>
      </c>
      <c r="GW78" s="21">
        <v>-4.6051700000000002</v>
      </c>
      <c r="GX78" s="29">
        <v>0</v>
      </c>
      <c r="GY78" s="29">
        <v>0</v>
      </c>
      <c r="GZ78" s="29">
        <v>0</v>
      </c>
      <c r="HA78" s="21">
        <v>13.32</v>
      </c>
      <c r="HB78" s="20">
        <v>17.420000000000002</v>
      </c>
      <c r="HC78" s="29">
        <v>1</v>
      </c>
      <c r="HD78" s="29">
        <v>0</v>
      </c>
      <c r="HE78" s="21">
        <v>0.99980000000000002</v>
      </c>
      <c r="HF78" s="29">
        <v>100</v>
      </c>
      <c r="HG78" s="20">
        <v>100</v>
      </c>
      <c r="HH78" s="20">
        <v>100</v>
      </c>
      <c r="HI78" s="21">
        <v>0</v>
      </c>
      <c r="HJ78" s="20">
        <v>1197.49</v>
      </c>
      <c r="HK78" s="21">
        <v>0</v>
      </c>
      <c r="HL78" s="21">
        <v>0</v>
      </c>
      <c r="HM78" s="29">
        <v>0</v>
      </c>
      <c r="HN78" s="20">
        <v>1180.26</v>
      </c>
      <c r="HO78" s="29">
        <v>0</v>
      </c>
      <c r="HP78" s="20">
        <v>0</v>
      </c>
      <c r="HQ78" s="21">
        <v>0</v>
      </c>
      <c r="HR78" s="21">
        <v>7.1271810000000002</v>
      </c>
      <c r="HS78" s="40">
        <v>1</v>
      </c>
      <c r="HT78" s="40">
        <v>1</v>
      </c>
      <c r="HU78" s="29">
        <v>4460</v>
      </c>
      <c r="HV78" s="21">
        <v>1.173</v>
      </c>
      <c r="HW78" s="29">
        <v>1266700</v>
      </c>
      <c r="HX78" s="20">
        <v>1182223</v>
      </c>
      <c r="HY78" s="29">
        <v>0</v>
      </c>
      <c r="HZ78" s="65" t="s">
        <v>939</v>
      </c>
      <c r="IA78" s="20" t="s">
        <v>802</v>
      </c>
      <c r="IB78" s="29">
        <v>6</v>
      </c>
      <c r="IC78" s="11">
        <v>0</v>
      </c>
      <c r="ID78" s="29">
        <v>0</v>
      </c>
      <c r="IE78" s="29">
        <v>1</v>
      </c>
    </row>
    <row r="79" spans="1:239">
      <c r="A79" s="65" t="s">
        <v>939</v>
      </c>
      <c r="B79" s="8" t="s">
        <v>823</v>
      </c>
      <c r="C79" s="9">
        <v>114</v>
      </c>
      <c r="D79" s="20">
        <v>114</v>
      </c>
      <c r="E79" s="9">
        <v>114</v>
      </c>
      <c r="F79" s="77">
        <v>115</v>
      </c>
      <c r="G79" s="9">
        <v>190</v>
      </c>
      <c r="H79" s="20">
        <v>190</v>
      </c>
      <c r="I79" s="20">
        <v>167</v>
      </c>
      <c r="J79" s="20">
        <f t="shared" si="51"/>
        <v>3</v>
      </c>
      <c r="K79" s="21">
        <v>8.4095063985374766E-2</v>
      </c>
      <c r="L79" s="21">
        <f t="shared" si="50"/>
        <v>0</v>
      </c>
      <c r="M79" s="29">
        <v>1</v>
      </c>
      <c r="N79" s="9">
        <v>190</v>
      </c>
      <c r="O79" s="77">
        <v>193</v>
      </c>
      <c r="P79" s="55">
        <v>49.05</v>
      </c>
      <c r="Q79" s="55">
        <v>50.68</v>
      </c>
      <c r="R79" s="55">
        <v>47.5</v>
      </c>
      <c r="S79" s="20">
        <v>1000</v>
      </c>
      <c r="T79" s="29">
        <v>1094.8382016999999</v>
      </c>
      <c r="U79" s="29">
        <v>889.1798</v>
      </c>
      <c r="V79" s="11">
        <v>1129.349467</v>
      </c>
      <c r="W79" s="11">
        <v>1215</v>
      </c>
      <c r="X79" s="29">
        <v>1160.8961259457622</v>
      </c>
      <c r="Y79" s="29">
        <f t="shared" si="52"/>
        <v>5</v>
      </c>
      <c r="Z79" s="29">
        <v>1</v>
      </c>
      <c r="AA79" s="14">
        <v>1.75</v>
      </c>
      <c r="AB79" s="28">
        <v>66.214396666666673</v>
      </c>
      <c r="AC79" s="38">
        <v>60</v>
      </c>
      <c r="AD79" s="38">
        <v>90.8</v>
      </c>
      <c r="AE79" s="38"/>
      <c r="AF79" s="13">
        <v>41.15</v>
      </c>
      <c r="AG79" s="28">
        <v>50.56</v>
      </c>
      <c r="AH79" s="13">
        <v>50.6</v>
      </c>
      <c r="AI79" s="13">
        <v>47.436666666666667</v>
      </c>
      <c r="AJ79" s="11">
        <v>1</v>
      </c>
      <c r="AK79" s="13">
        <v>47.436666666666667</v>
      </c>
      <c r="AL79" s="13">
        <f>AVERAGE(AF79:AH79)</f>
        <v>47.436666666666667</v>
      </c>
      <c r="AM79" s="13">
        <f>AVERAGE(AF79:AH79)</f>
        <v>47.436666666666667</v>
      </c>
      <c r="AN79" s="14">
        <v>41.15</v>
      </c>
      <c r="AO79" s="9">
        <v>1</v>
      </c>
      <c r="AP79" s="57">
        <v>4.0251000000000002E-2</v>
      </c>
      <c r="AQ79" s="20">
        <v>60</v>
      </c>
      <c r="AR79" s="46">
        <v>0.34849760055000001</v>
      </c>
      <c r="AS79" s="28">
        <v>43</v>
      </c>
      <c r="AT79" s="12"/>
      <c r="AU79" s="12"/>
      <c r="AV79" s="12"/>
      <c r="AW79" s="11">
        <v>0</v>
      </c>
      <c r="AX79" s="28">
        <v>38.383369999999999</v>
      </c>
      <c r="AY79" s="28">
        <v>59.383879999999998</v>
      </c>
      <c r="AZ79" s="28">
        <v>48.664340000000003</v>
      </c>
      <c r="BA79" s="11">
        <v>1</v>
      </c>
      <c r="BB79" s="13">
        <v>61.9</v>
      </c>
      <c r="BC79" s="13">
        <v>51.4</v>
      </c>
      <c r="BD79" s="13">
        <v>40.5</v>
      </c>
      <c r="BE79" s="13">
        <v>1.165</v>
      </c>
      <c r="BF79" s="13">
        <v>14</v>
      </c>
      <c r="BG79" s="13">
        <v>0.16310000000000002</v>
      </c>
      <c r="BH79" s="11">
        <v>22</v>
      </c>
      <c r="BI79" s="11">
        <v>22</v>
      </c>
      <c r="BJ79" s="14">
        <v>2.8</v>
      </c>
      <c r="BK79" s="14">
        <v>0.95</v>
      </c>
      <c r="BL79" s="11">
        <v>1</v>
      </c>
      <c r="BM79" s="14">
        <v>1.85</v>
      </c>
      <c r="BN79" s="14">
        <v>4.0199999999999996</v>
      </c>
      <c r="BO79" s="17">
        <v>19</v>
      </c>
      <c r="BP79" s="11">
        <v>17</v>
      </c>
      <c r="BQ79" s="11">
        <v>61</v>
      </c>
      <c r="BR79" s="18">
        <v>0.27868852459016391</v>
      </c>
      <c r="BS79" s="13">
        <v>67</v>
      </c>
      <c r="BT79" s="13">
        <v>77</v>
      </c>
      <c r="BU79" s="11">
        <v>67</v>
      </c>
      <c r="BV79" s="11"/>
      <c r="BW79" s="11">
        <v>86</v>
      </c>
      <c r="BX79" s="13">
        <v>37.9</v>
      </c>
      <c r="BY79" s="13"/>
      <c r="BZ79" s="16">
        <f t="shared" si="39"/>
        <v>61.95</v>
      </c>
      <c r="CA79" s="11">
        <v>45</v>
      </c>
      <c r="CB79" s="29">
        <v>30.8</v>
      </c>
      <c r="CC79" s="13"/>
      <c r="CD79" s="29">
        <v>37.9</v>
      </c>
      <c r="CE79" s="29"/>
      <c r="CF79" s="29"/>
      <c r="CG79" s="29">
        <v>37.9</v>
      </c>
      <c r="CH79" s="29">
        <v>1</v>
      </c>
      <c r="CI79" s="17">
        <v>31</v>
      </c>
      <c r="CJ79" s="13">
        <v>71</v>
      </c>
      <c r="CK79" s="11">
        <f t="shared" si="53"/>
        <v>36.371428571428574</v>
      </c>
      <c r="CL79" s="29">
        <v>41.7</v>
      </c>
      <c r="CM79" s="29">
        <v>33</v>
      </c>
      <c r="CN79" s="20">
        <v>42</v>
      </c>
      <c r="CO79" s="75">
        <v>56</v>
      </c>
      <c r="CP79" s="75">
        <v>54</v>
      </c>
      <c r="CQ79" s="130">
        <v>48</v>
      </c>
      <c r="CR79" s="75">
        <v>51</v>
      </c>
      <c r="CS79" s="130">
        <v>17</v>
      </c>
      <c r="CT79" s="19">
        <v>66.599999999999994</v>
      </c>
      <c r="CU79" s="19">
        <v>43.6</v>
      </c>
      <c r="CV79" s="19">
        <v>44.2</v>
      </c>
      <c r="CW79" s="19">
        <v>31.2</v>
      </c>
      <c r="CX79" s="19">
        <v>51.466666666666661</v>
      </c>
      <c r="CY79" s="11">
        <v>66</v>
      </c>
      <c r="CZ79" s="11">
        <v>49</v>
      </c>
      <c r="DA79" s="20">
        <v>77</v>
      </c>
      <c r="DB79" s="11">
        <v>46</v>
      </c>
      <c r="DC79" s="11">
        <f t="shared" si="41"/>
        <v>57.333333333333336</v>
      </c>
      <c r="DD79" s="11">
        <v>60</v>
      </c>
      <c r="DE79" s="20">
        <v>39</v>
      </c>
      <c r="DF79" s="11">
        <v>13</v>
      </c>
      <c r="DG79" s="11">
        <f t="shared" si="42"/>
        <v>37.333333333333336</v>
      </c>
      <c r="DH79" s="29">
        <v>30</v>
      </c>
      <c r="DI79" s="29">
        <v>3</v>
      </c>
      <c r="DJ79" s="19">
        <v>51.83</v>
      </c>
      <c r="DK79" s="19">
        <v>0.36</v>
      </c>
      <c r="DL79" s="21">
        <v>0</v>
      </c>
      <c r="DM79" s="29">
        <v>0</v>
      </c>
      <c r="DN79" s="21">
        <v>2.3428571735109611</v>
      </c>
      <c r="DO79" s="20">
        <v>0</v>
      </c>
      <c r="DP79" s="20">
        <v>5</v>
      </c>
      <c r="DQ79" s="20">
        <v>-5</v>
      </c>
      <c r="DR79" s="20">
        <f t="shared" si="43"/>
        <v>5</v>
      </c>
      <c r="DS79" s="20">
        <v>88</v>
      </c>
      <c r="DT79" s="20">
        <v>136</v>
      </c>
      <c r="DU79" s="20">
        <v>252</v>
      </c>
      <c r="DV79" s="20">
        <v>30</v>
      </c>
      <c r="DW79" s="21">
        <v>2.9333333333333331</v>
      </c>
      <c r="DX79" s="21">
        <v>4.5333333333333332</v>
      </c>
      <c r="DY79" s="21">
        <f t="shared" si="44"/>
        <v>-1.6</v>
      </c>
      <c r="DZ79" s="21">
        <v>8.4</v>
      </c>
      <c r="EA79" s="20">
        <v>88</v>
      </c>
      <c r="EB79" s="20">
        <v>136</v>
      </c>
      <c r="EC79" s="20">
        <v>252</v>
      </c>
      <c r="ED79" s="20">
        <v>30</v>
      </c>
      <c r="EE79" s="21">
        <v>2.9333333333333331</v>
      </c>
      <c r="EF79" s="21">
        <v>4.5333333333333332</v>
      </c>
      <c r="EG79" s="21">
        <f t="shared" si="45"/>
        <v>-1.6</v>
      </c>
      <c r="EH79" s="21">
        <v>8.4</v>
      </c>
      <c r="EI79" s="20">
        <v>40</v>
      </c>
      <c r="EJ79" s="20">
        <v>106</v>
      </c>
      <c r="EK79" s="20">
        <v>134</v>
      </c>
      <c r="EL79" s="20">
        <v>20</v>
      </c>
      <c r="EM79" s="21">
        <v>2</v>
      </c>
      <c r="EN79" s="21">
        <v>5.3</v>
      </c>
      <c r="EO79" s="21">
        <f t="shared" si="46"/>
        <v>-3.3</v>
      </c>
      <c r="EP79" s="21">
        <v>6.7</v>
      </c>
      <c r="EQ79" s="20">
        <v>32</v>
      </c>
      <c r="ER79" s="20">
        <v>49</v>
      </c>
      <c r="ES79" s="20">
        <v>93</v>
      </c>
      <c r="ET79" s="20">
        <v>11</v>
      </c>
      <c r="EU79" s="21">
        <v>2.9090909090909092</v>
      </c>
      <c r="EV79" s="21">
        <v>4.4545454545454541</v>
      </c>
      <c r="EW79" s="21">
        <f t="shared" si="47"/>
        <v>-1.5454545454545454</v>
      </c>
      <c r="EX79" s="21">
        <v>8.454545454545455</v>
      </c>
      <c r="EY79" s="20">
        <v>11</v>
      </c>
      <c r="EZ79" s="21">
        <v>2.3978952727983707</v>
      </c>
      <c r="FA79" s="21">
        <v>8.9444444444444446</v>
      </c>
      <c r="FB79" s="37">
        <v>11</v>
      </c>
      <c r="FC79" s="20">
        <v>0</v>
      </c>
      <c r="FD79" s="29">
        <v>0</v>
      </c>
      <c r="FE79" s="29">
        <v>2</v>
      </c>
      <c r="FF79" s="21">
        <v>9.8039000000000001E-2</v>
      </c>
      <c r="FG79" s="10">
        <v>-1.2343444529155301</v>
      </c>
      <c r="FH79" s="10">
        <v>-1.05448616372869</v>
      </c>
      <c r="FI79" s="10">
        <v>-1.32076744114904</v>
      </c>
      <c r="FJ79" s="10">
        <v>-0.35159944173553398</v>
      </c>
      <c r="FK79" s="10">
        <v>-1.0974759141193999</v>
      </c>
      <c r="FL79" s="10">
        <v>-0.95373395869528599</v>
      </c>
      <c r="FM79" s="21">
        <v>3.0848900000000001</v>
      </c>
      <c r="FN79" s="20">
        <v>121</v>
      </c>
      <c r="FO79" s="28">
        <v>17.2</v>
      </c>
      <c r="FP79" s="21">
        <v>-0.16399837007560536</v>
      </c>
      <c r="FQ79" s="20">
        <v>102</v>
      </c>
      <c r="FR79" s="20">
        <v>107</v>
      </c>
      <c r="FS79" s="20">
        <v>12.8</v>
      </c>
      <c r="FT79" s="20">
        <v>35</v>
      </c>
      <c r="FU79" s="20">
        <v>25</v>
      </c>
      <c r="FV79" s="20">
        <v>29.5</v>
      </c>
      <c r="FX79" s="124"/>
      <c r="FZ79" s="123">
        <v>6.7</v>
      </c>
      <c r="GA79" s="129">
        <v>6.7</v>
      </c>
      <c r="GB79" s="9">
        <v>0</v>
      </c>
      <c r="GC79" s="13">
        <v>45</v>
      </c>
      <c r="GD79" s="15">
        <v>0.87</v>
      </c>
      <c r="GE79" s="15">
        <v>0.87</v>
      </c>
      <c r="GF79" s="15">
        <v>0.85670000000000002</v>
      </c>
      <c r="GG79" s="15">
        <v>0.89</v>
      </c>
      <c r="GH79" s="9">
        <v>0</v>
      </c>
      <c r="GI79" s="9">
        <v>0</v>
      </c>
      <c r="GJ79" s="11">
        <v>1</v>
      </c>
      <c r="GK79" s="11">
        <v>0</v>
      </c>
      <c r="GL79" s="11">
        <v>0</v>
      </c>
      <c r="GM79" s="29">
        <v>92483295</v>
      </c>
      <c r="GN79" s="21">
        <v>111.273</v>
      </c>
      <c r="GO79" s="10">
        <v>5.95</v>
      </c>
      <c r="GP79" s="28">
        <v>6.508</v>
      </c>
      <c r="GQ79" s="28">
        <v>35</v>
      </c>
      <c r="GR79" s="28">
        <v>35.042999999999999</v>
      </c>
      <c r="GS79" s="28">
        <v>39.5</v>
      </c>
      <c r="GT79" s="28">
        <v>43.008998869999999</v>
      </c>
      <c r="GU79" s="21">
        <v>1</v>
      </c>
      <c r="GV79" s="29">
        <v>1</v>
      </c>
      <c r="GW79" s="21">
        <v>5.2095520000000004</v>
      </c>
      <c r="GX79" s="29">
        <v>96</v>
      </c>
      <c r="GY79" s="29">
        <v>1</v>
      </c>
      <c r="GZ79" s="29">
        <v>1</v>
      </c>
      <c r="HA79" s="21">
        <v>9.0500000000000007</v>
      </c>
      <c r="HB79" s="20">
        <v>9.58</v>
      </c>
      <c r="HC79" s="29">
        <v>1</v>
      </c>
      <c r="HD79" s="29">
        <v>1</v>
      </c>
      <c r="HE79" s="21">
        <v>1</v>
      </c>
      <c r="HF79" s="29">
        <v>75.52</v>
      </c>
      <c r="HG79" s="20">
        <v>100</v>
      </c>
      <c r="HH79" s="20">
        <v>100</v>
      </c>
      <c r="HI79" s="21">
        <v>9.7769200000000001E-2</v>
      </c>
      <c r="HJ79" s="20">
        <v>498.79</v>
      </c>
      <c r="HK79" s="21">
        <v>0.2432655</v>
      </c>
      <c r="HL79" s="21">
        <v>0.23</v>
      </c>
      <c r="HM79" s="29">
        <v>13</v>
      </c>
      <c r="HN79" s="20">
        <v>473.06</v>
      </c>
      <c r="HO79" s="29">
        <v>34</v>
      </c>
      <c r="HP79" s="20">
        <v>32</v>
      </c>
      <c r="HQ79" s="21">
        <v>303.99029999999999</v>
      </c>
      <c r="HR79" s="21">
        <v>102.47239999999999</v>
      </c>
      <c r="HS79" s="40">
        <v>0</v>
      </c>
      <c r="HT79" s="40">
        <v>0</v>
      </c>
      <c r="HU79" s="29">
        <v>4770</v>
      </c>
      <c r="HV79" s="21">
        <v>1.107926</v>
      </c>
      <c r="HW79" s="29">
        <v>910770</v>
      </c>
      <c r="HX79" s="20">
        <v>908399.13</v>
      </c>
      <c r="HY79" s="29">
        <v>0</v>
      </c>
      <c r="HZ79" s="65" t="s">
        <v>696</v>
      </c>
      <c r="IA79" s="20" t="s">
        <v>757</v>
      </c>
      <c r="IB79" s="29">
        <v>5</v>
      </c>
      <c r="IC79" s="11">
        <v>0</v>
      </c>
      <c r="ID79" s="29">
        <v>1</v>
      </c>
      <c r="IE79" s="29">
        <v>1</v>
      </c>
    </row>
    <row r="80" spans="1:239">
      <c r="A80" s="65" t="s">
        <v>798</v>
      </c>
      <c r="B80" s="8" t="s">
        <v>824</v>
      </c>
      <c r="C80" s="9">
        <v>23</v>
      </c>
      <c r="D80" s="20">
        <v>25</v>
      </c>
      <c r="E80" s="9">
        <v>23</v>
      </c>
      <c r="F80" s="77">
        <v>34</v>
      </c>
      <c r="G80" s="9">
        <v>28</v>
      </c>
      <c r="H80" s="20">
        <v>30</v>
      </c>
      <c r="I80" s="20">
        <v>49</v>
      </c>
      <c r="J80" s="20">
        <f t="shared" si="51"/>
        <v>3</v>
      </c>
      <c r="K80" s="21">
        <v>0.37383177570093457</v>
      </c>
      <c r="L80" s="21">
        <f t="shared" si="50"/>
        <v>6.6666666666666666E-2</v>
      </c>
      <c r="M80" s="29">
        <v>1</v>
      </c>
      <c r="N80" s="9">
        <v>28</v>
      </c>
      <c r="O80" s="77">
        <v>42</v>
      </c>
      <c r="P80" s="55">
        <v>69</v>
      </c>
      <c r="Q80" s="55">
        <v>71</v>
      </c>
      <c r="R80" s="55">
        <v>67.099999999999994</v>
      </c>
      <c r="S80" s="20">
        <v>190</v>
      </c>
      <c r="T80" s="29"/>
      <c r="U80" s="29">
        <v>11634.22</v>
      </c>
      <c r="V80" s="11"/>
      <c r="W80" s="11">
        <v>9972</v>
      </c>
      <c r="X80" s="29">
        <v>6478.9444176846364</v>
      </c>
      <c r="Y80" s="29">
        <f t="shared" si="52"/>
        <v>3</v>
      </c>
      <c r="Z80" s="29">
        <v>0</v>
      </c>
      <c r="AA80" s="14"/>
      <c r="AB80" s="28">
        <v>85.14452</v>
      </c>
      <c r="AC80" s="38"/>
      <c r="AD80" s="38"/>
      <c r="AE80" s="38"/>
      <c r="AF80" s="13"/>
      <c r="AG80" s="13"/>
      <c r="AH80" s="13"/>
      <c r="AI80" s="13"/>
      <c r="AJ80" s="11">
        <v>0</v>
      </c>
      <c r="AK80" s="13">
        <v>38.1</v>
      </c>
      <c r="AL80" s="13"/>
      <c r="AM80" s="13">
        <v>38.176250000000003</v>
      </c>
      <c r="AN80" s="14">
        <v>39.687620000000003</v>
      </c>
      <c r="AO80" s="9"/>
      <c r="AP80" s="57">
        <v>0.11372400000000001</v>
      </c>
      <c r="AQ80" s="20">
        <v>71</v>
      </c>
      <c r="AR80" s="46">
        <v>0.39707360209500003</v>
      </c>
      <c r="AS80" s="28"/>
      <c r="AT80" s="12"/>
      <c r="AU80" s="12"/>
      <c r="AV80" s="12"/>
      <c r="AW80" s="11">
        <v>0</v>
      </c>
      <c r="AX80" s="28">
        <v>38.290039999999998</v>
      </c>
      <c r="AY80" s="28">
        <v>67.323009999999996</v>
      </c>
      <c r="AZ80" s="28">
        <v>54.672280000000001</v>
      </c>
      <c r="BA80" s="11">
        <v>1</v>
      </c>
      <c r="BB80" s="13">
        <v>61.8</v>
      </c>
      <c r="BC80" s="13">
        <v>45.3</v>
      </c>
      <c r="BD80" s="13">
        <v>32.6</v>
      </c>
      <c r="BE80" s="13">
        <v>2.1</v>
      </c>
      <c r="BF80" s="13"/>
      <c r="BG80" s="13"/>
      <c r="BH80" s="11"/>
      <c r="BI80" s="11">
        <v>145</v>
      </c>
      <c r="BJ80" s="14"/>
      <c r="BK80" s="14">
        <v>2.25</v>
      </c>
      <c r="BL80" s="11">
        <v>1</v>
      </c>
      <c r="BM80" s="14"/>
      <c r="BN80" s="14">
        <v>2.31</v>
      </c>
      <c r="BO80" s="17">
        <v>74.5</v>
      </c>
      <c r="BP80" s="11"/>
      <c r="BQ80" s="11"/>
      <c r="BR80" s="18"/>
      <c r="BS80" s="13">
        <v>94</v>
      </c>
      <c r="BT80" s="13">
        <v>94</v>
      </c>
      <c r="BU80" s="11">
        <v>89</v>
      </c>
      <c r="BV80" s="11"/>
      <c r="BW80" s="11">
        <v>98</v>
      </c>
      <c r="BX80" s="13">
        <v>91</v>
      </c>
      <c r="BY80" s="13"/>
      <c r="BZ80" s="16">
        <f t="shared" si="39"/>
        <v>94.5</v>
      </c>
      <c r="CA80" s="11">
        <v>90</v>
      </c>
      <c r="CB80" s="29">
        <v>89.05</v>
      </c>
      <c r="CC80" s="13"/>
      <c r="CD80" s="29">
        <v>89.525000000000006</v>
      </c>
      <c r="CE80" s="29"/>
      <c r="CF80" s="29"/>
      <c r="CG80" s="29">
        <v>89.525000000000006</v>
      </c>
      <c r="CH80" s="29">
        <v>1</v>
      </c>
      <c r="CI80" s="17">
        <v>87</v>
      </c>
      <c r="CJ80" s="13">
        <v>98</v>
      </c>
      <c r="CK80" s="11">
        <f t="shared" si="53"/>
        <v>77.728571428571428</v>
      </c>
      <c r="CL80" s="131">
        <v>97</v>
      </c>
      <c r="CM80" s="29">
        <v>65</v>
      </c>
      <c r="CN80" s="20">
        <v>97</v>
      </c>
      <c r="CO80" s="75">
        <v>98</v>
      </c>
      <c r="CP80" s="75">
        <v>98</v>
      </c>
      <c r="CQ80" s="130">
        <v>85</v>
      </c>
      <c r="CR80" s="75">
        <v>88</v>
      </c>
      <c r="CS80" s="130">
        <v>83</v>
      </c>
      <c r="CT80" s="19">
        <v>95.4</v>
      </c>
      <c r="CU80" s="19">
        <v>96</v>
      </c>
      <c r="CV80" s="19">
        <v>94.2</v>
      </c>
      <c r="CW80" s="19">
        <v>87.4</v>
      </c>
      <c r="CX80" s="19">
        <v>95.2</v>
      </c>
      <c r="CY80" s="11">
        <v>95</v>
      </c>
      <c r="CZ80" s="11">
        <v>48</v>
      </c>
      <c r="DA80" s="20">
        <v>83</v>
      </c>
      <c r="DB80" s="11">
        <v>57</v>
      </c>
      <c r="DC80" s="11">
        <f t="shared" si="41"/>
        <v>62.666666666666664</v>
      </c>
      <c r="DD80" s="11">
        <v>80</v>
      </c>
      <c r="DE80" s="20">
        <v>83</v>
      </c>
      <c r="DF80" s="11">
        <v>51</v>
      </c>
      <c r="DG80" s="11">
        <f t="shared" si="42"/>
        <v>71.333333333333329</v>
      </c>
      <c r="DH80" s="29">
        <v>21</v>
      </c>
      <c r="DI80" s="29">
        <v>60</v>
      </c>
      <c r="DJ80" s="19">
        <v>6.59</v>
      </c>
      <c r="DK80" s="19">
        <v>0</v>
      </c>
      <c r="DL80" s="21"/>
      <c r="DM80" s="29">
        <v>0</v>
      </c>
      <c r="DN80" s="21">
        <v>20.300000054495673</v>
      </c>
      <c r="DO80" s="20">
        <v>0</v>
      </c>
      <c r="DP80" s="20">
        <v>10</v>
      </c>
      <c r="DQ80" s="20">
        <v>-10</v>
      </c>
      <c r="DR80" s="20">
        <f t="shared" si="43"/>
        <v>0</v>
      </c>
      <c r="DS80" s="20">
        <v>0</v>
      </c>
      <c r="DT80" s="20">
        <v>682</v>
      </c>
      <c r="DU80" s="20">
        <v>228</v>
      </c>
      <c r="DV80" s="20">
        <v>91</v>
      </c>
      <c r="DW80" s="21">
        <v>0</v>
      </c>
      <c r="DX80" s="21">
        <v>7.4945054945054945</v>
      </c>
      <c r="DY80" s="21">
        <f t="shared" si="44"/>
        <v>-7.4945054945054945</v>
      </c>
      <c r="DZ80" s="21">
        <v>2.5054945054945055</v>
      </c>
      <c r="EA80" s="20">
        <v>0</v>
      </c>
      <c r="EB80" s="20">
        <v>310</v>
      </c>
      <c r="EC80" s="20">
        <v>0</v>
      </c>
      <c r="ED80" s="20">
        <v>31</v>
      </c>
      <c r="EE80" s="21">
        <v>0</v>
      </c>
      <c r="EF80" s="21">
        <v>10</v>
      </c>
      <c r="EG80" s="21">
        <f t="shared" si="45"/>
        <v>-10</v>
      </c>
      <c r="EH80" s="21">
        <v>0</v>
      </c>
      <c r="EI80" s="20">
        <v>0</v>
      </c>
      <c r="EJ80" s="20">
        <v>210</v>
      </c>
      <c r="EK80" s="20">
        <v>0</v>
      </c>
      <c r="EL80" s="20">
        <v>21</v>
      </c>
      <c r="EM80" s="21">
        <v>0</v>
      </c>
      <c r="EN80" s="21">
        <v>10</v>
      </c>
      <c r="EO80" s="21">
        <f t="shared" si="46"/>
        <v>-10</v>
      </c>
      <c r="EP80" s="21">
        <v>0</v>
      </c>
      <c r="EQ80" s="20">
        <v>0</v>
      </c>
      <c r="ER80" s="20">
        <v>110</v>
      </c>
      <c r="ES80" s="20">
        <v>0</v>
      </c>
      <c r="ET80" s="20">
        <v>11</v>
      </c>
      <c r="EU80" s="21">
        <v>0</v>
      </c>
      <c r="EV80" s="21">
        <v>10</v>
      </c>
      <c r="EW80" s="21">
        <f t="shared" si="47"/>
        <v>-10</v>
      </c>
      <c r="EX80" s="21">
        <v>0</v>
      </c>
      <c r="EY80" s="20">
        <v>0</v>
      </c>
      <c r="EZ80" s="21">
        <v>-0.69314718055994529</v>
      </c>
      <c r="FA80" s="21">
        <v>12.222222222222221</v>
      </c>
      <c r="FB80" s="37">
        <v>12</v>
      </c>
      <c r="FC80" s="20">
        <v>0</v>
      </c>
      <c r="FD80" s="29">
        <v>0</v>
      </c>
      <c r="FE80" s="29">
        <v>0</v>
      </c>
      <c r="FF80" s="21">
        <v>0.35662949999999999</v>
      </c>
      <c r="FG80" s="10">
        <v>-0.57013742033398496</v>
      </c>
      <c r="FH80" s="10">
        <v>0.91173894890487805</v>
      </c>
      <c r="FI80" s="10">
        <v>0.89976388517880301</v>
      </c>
      <c r="FJ80" s="10">
        <v>0.30496800987664802</v>
      </c>
      <c r="FK80" s="10">
        <v>1.07687370204345</v>
      </c>
      <c r="FL80" s="10">
        <v>0.48366268595154499</v>
      </c>
      <c r="FM80" s="21"/>
      <c r="FN80" s="20">
        <v>38</v>
      </c>
      <c r="FQ80" s="20">
        <v>91</v>
      </c>
      <c r="FR80" s="20">
        <v>106</v>
      </c>
      <c r="FS80" s="20">
        <v>1.8</v>
      </c>
      <c r="FT80" s="20">
        <v>12</v>
      </c>
      <c r="FU80" s="20">
        <v>9</v>
      </c>
      <c r="FX80" s="124"/>
      <c r="FZ80" s="123"/>
      <c r="GA80" s="129">
        <v>0</v>
      </c>
      <c r="GB80" s="9">
        <v>1</v>
      </c>
      <c r="GC80" s="13">
        <v>98.9</v>
      </c>
      <c r="GD80" s="15">
        <v>0.41983110000000001</v>
      </c>
      <c r="GE80" s="15"/>
      <c r="GF80" s="15">
        <v>0</v>
      </c>
      <c r="GG80" s="15">
        <v>0.24</v>
      </c>
      <c r="GH80" s="9">
        <v>0</v>
      </c>
      <c r="GI80" s="9">
        <v>0</v>
      </c>
      <c r="GJ80" s="11">
        <v>0</v>
      </c>
      <c r="GK80" s="11">
        <v>0</v>
      </c>
      <c r="GL80" s="9">
        <v>1</v>
      </c>
      <c r="GM80" s="29">
        <v>1772974</v>
      </c>
      <c r="GN80" s="21">
        <v>2.1960000000000002</v>
      </c>
      <c r="GO80" s="10">
        <v>7.38</v>
      </c>
      <c r="GP80" s="28">
        <v>7.38</v>
      </c>
      <c r="GQ80" s="28">
        <v>62.1</v>
      </c>
      <c r="GR80" s="28">
        <v>62.137999999999998</v>
      </c>
      <c r="GS80" s="28">
        <v>75.599999999999994</v>
      </c>
      <c r="GT80" s="28">
        <v>44.509899140000002</v>
      </c>
      <c r="GU80" s="21">
        <v>0.58652000000000004</v>
      </c>
      <c r="GV80" s="29">
        <v>1</v>
      </c>
      <c r="GW80" s="21">
        <v>7.7351809999999999</v>
      </c>
      <c r="GX80" s="29">
        <v>87</v>
      </c>
      <c r="GY80" s="29">
        <v>1</v>
      </c>
      <c r="GZ80" s="29">
        <v>1</v>
      </c>
      <c r="HA80" s="21">
        <v>27.37</v>
      </c>
      <c r="HB80" s="20">
        <v>20.43</v>
      </c>
      <c r="HC80" s="29">
        <v>1</v>
      </c>
      <c r="HD80" s="29">
        <v>0</v>
      </c>
      <c r="HE80" s="21">
        <v>0.92230000000000001</v>
      </c>
      <c r="HF80" s="29">
        <v>26.164999999999999</v>
      </c>
      <c r="HG80" s="20">
        <v>90</v>
      </c>
      <c r="HH80" s="20">
        <v>100</v>
      </c>
      <c r="HI80" s="21">
        <v>0.47944439999999999</v>
      </c>
      <c r="HJ80" s="20">
        <v>110.36</v>
      </c>
      <c r="HK80" s="21">
        <v>0.49184820000000001</v>
      </c>
      <c r="HL80" s="21">
        <v>0.51</v>
      </c>
      <c r="HM80" s="29">
        <v>47</v>
      </c>
      <c r="HN80" s="20">
        <v>110.13</v>
      </c>
      <c r="HO80" s="29">
        <v>49</v>
      </c>
      <c r="HP80" s="20">
        <v>52</v>
      </c>
      <c r="HQ80" s="21">
        <v>10.60347</v>
      </c>
      <c r="HR80" s="21">
        <v>10.08977</v>
      </c>
      <c r="HS80" s="40">
        <v>0</v>
      </c>
      <c r="HT80" s="40">
        <v>0</v>
      </c>
      <c r="HU80" s="29">
        <v>5540</v>
      </c>
      <c r="HV80" s="21">
        <v>1.116438</v>
      </c>
      <c r="HW80" s="29">
        <v>212460</v>
      </c>
      <c r="HX80" s="20">
        <v>309426.81</v>
      </c>
      <c r="HY80" s="29">
        <v>0</v>
      </c>
      <c r="HZ80" s="65" t="s">
        <v>825</v>
      </c>
      <c r="IA80" s="20" t="s">
        <v>702</v>
      </c>
      <c r="IB80" s="29">
        <v>3</v>
      </c>
      <c r="IC80" s="11">
        <v>0</v>
      </c>
      <c r="ID80" s="29">
        <v>0</v>
      </c>
      <c r="IE80" s="29">
        <v>1</v>
      </c>
    </row>
    <row r="81" spans="1:239">
      <c r="A81" s="65" t="s">
        <v>708</v>
      </c>
      <c r="B81" s="8" t="s">
        <v>826</v>
      </c>
      <c r="C81" s="9">
        <v>96</v>
      </c>
      <c r="D81" s="20">
        <v>96</v>
      </c>
      <c r="E81" s="9">
        <v>96</v>
      </c>
      <c r="F81" s="77">
        <v>97</v>
      </c>
      <c r="G81" s="9">
        <v>138</v>
      </c>
      <c r="H81" s="20">
        <v>128</v>
      </c>
      <c r="I81" s="20">
        <v>158</v>
      </c>
      <c r="J81" s="20">
        <f t="shared" si="51"/>
        <v>3</v>
      </c>
      <c r="K81" s="21">
        <v>0.1650943396226415</v>
      </c>
      <c r="L81" s="21">
        <f t="shared" si="50"/>
        <v>7.8125E-2</v>
      </c>
      <c r="M81" s="29">
        <v>1</v>
      </c>
      <c r="N81" s="9">
        <v>138</v>
      </c>
      <c r="O81" s="77">
        <v>140</v>
      </c>
      <c r="P81" s="55">
        <v>59.1</v>
      </c>
      <c r="Q81" s="55">
        <v>60</v>
      </c>
      <c r="R81" s="55">
        <v>58.24</v>
      </c>
      <c r="S81" s="20">
        <v>340</v>
      </c>
      <c r="T81" s="29">
        <v>1747.2205041</v>
      </c>
      <c r="U81" s="29">
        <v>1561.625</v>
      </c>
      <c r="V81" s="11">
        <v>1878.0306680000001</v>
      </c>
      <c r="W81" s="11">
        <v>1862</v>
      </c>
      <c r="X81" s="29">
        <v>1596.9609958767182</v>
      </c>
      <c r="Y81" s="29">
        <f t="shared" si="52"/>
        <v>5</v>
      </c>
      <c r="Z81" s="29">
        <v>1</v>
      </c>
      <c r="AA81" s="14">
        <v>2.1800000000000002</v>
      </c>
      <c r="AB81" s="28">
        <v>36.698083333333329</v>
      </c>
      <c r="AC81" s="38">
        <v>57</v>
      </c>
      <c r="AD81" s="38">
        <v>84.7</v>
      </c>
      <c r="AE81" s="38"/>
      <c r="AF81" s="13">
        <v>31.15</v>
      </c>
      <c r="AG81" s="28">
        <v>32.99</v>
      </c>
      <c r="AH81" s="13">
        <v>31.2</v>
      </c>
      <c r="AI81" s="13">
        <v>31.78</v>
      </c>
      <c r="AJ81" s="11">
        <v>1</v>
      </c>
      <c r="AK81" s="13">
        <v>31.78</v>
      </c>
      <c r="AL81" s="13">
        <f t="shared" ref="AL81:AL87" si="54">AVERAGE(AF81:AH81)</f>
        <v>31.78</v>
      </c>
      <c r="AM81" s="13">
        <f t="shared" ref="AM81:AM87" si="55">AVERAGE(AF81:AH81)</f>
        <v>31.78</v>
      </c>
      <c r="AN81" s="14">
        <v>31.15</v>
      </c>
      <c r="AO81" s="9">
        <v>1</v>
      </c>
      <c r="AP81" s="57">
        <v>4.5698000000000003E-2</v>
      </c>
      <c r="AQ81" s="20">
        <v>46</v>
      </c>
      <c r="AR81" s="46">
        <v>0.25908491364899999</v>
      </c>
      <c r="AS81" s="28">
        <v>40.4</v>
      </c>
      <c r="AT81" s="12">
        <v>2.794</v>
      </c>
      <c r="AU81" s="12">
        <v>5.3840000000000003</v>
      </c>
      <c r="AV81" s="12">
        <v>4.149</v>
      </c>
      <c r="AW81" s="11">
        <v>1</v>
      </c>
      <c r="AX81" s="28">
        <v>20.146419999999999</v>
      </c>
      <c r="AY81" s="28">
        <v>49.250540000000001</v>
      </c>
      <c r="AZ81" s="28">
        <v>35.376649999999998</v>
      </c>
      <c r="BA81" s="11">
        <v>1</v>
      </c>
      <c r="BB81" s="13">
        <v>79.099999999999994</v>
      </c>
      <c r="BC81" s="13">
        <v>63.9</v>
      </c>
      <c r="BD81" s="13">
        <v>50</v>
      </c>
      <c r="BE81" s="13">
        <v>4.5</v>
      </c>
      <c r="BF81" s="13">
        <v>50</v>
      </c>
      <c r="BG81" s="13">
        <v>2.25</v>
      </c>
      <c r="BH81" s="11">
        <v>60</v>
      </c>
      <c r="BI81" s="11">
        <v>60</v>
      </c>
      <c r="BJ81" s="14">
        <v>4.25</v>
      </c>
      <c r="BK81" s="14">
        <v>1.05</v>
      </c>
      <c r="BL81" s="11">
        <v>1</v>
      </c>
      <c r="BM81" s="14">
        <v>3.2</v>
      </c>
      <c r="BN81" s="14">
        <v>0.63600000000000001</v>
      </c>
      <c r="BO81" s="17">
        <v>48</v>
      </c>
      <c r="BP81" s="11">
        <v>50</v>
      </c>
      <c r="BQ81" s="11">
        <v>29</v>
      </c>
      <c r="BR81" s="18">
        <v>1.7241379310344827</v>
      </c>
      <c r="BS81" s="13">
        <v>85</v>
      </c>
      <c r="BT81" s="13"/>
      <c r="BU81" s="11">
        <v>85</v>
      </c>
      <c r="BV81" s="11"/>
      <c r="BW81" s="11">
        <v>70</v>
      </c>
      <c r="BX81" s="13">
        <v>52.5</v>
      </c>
      <c r="BY81" s="13"/>
      <c r="BZ81" s="16">
        <f t="shared" si="39"/>
        <v>61.25</v>
      </c>
      <c r="CA81" s="11">
        <v>70</v>
      </c>
      <c r="CB81" s="29">
        <v>18.8</v>
      </c>
      <c r="CC81" s="13"/>
      <c r="CD81" s="29">
        <v>44.4</v>
      </c>
      <c r="CE81" s="29"/>
      <c r="CF81" s="29"/>
      <c r="CG81" s="29">
        <v>44.4</v>
      </c>
      <c r="CH81" s="29">
        <v>1</v>
      </c>
      <c r="CI81" s="17">
        <v>29</v>
      </c>
      <c r="CJ81" s="13">
        <v>52</v>
      </c>
      <c r="CK81" s="11">
        <f t="shared" si="53"/>
        <v>37.085714285714289</v>
      </c>
      <c r="CL81" s="29">
        <v>72.150000000000006</v>
      </c>
      <c r="CM81" s="29">
        <v>51.25</v>
      </c>
      <c r="CN81" s="20">
        <v>88</v>
      </c>
      <c r="CO81" s="75">
        <v>54</v>
      </c>
      <c r="CP81" s="75">
        <v>50</v>
      </c>
      <c r="CQ81" s="130">
        <v>99</v>
      </c>
      <c r="CR81" s="75">
        <v>80</v>
      </c>
      <c r="CS81" s="130">
        <v>60</v>
      </c>
      <c r="CT81" s="19">
        <v>86.4</v>
      </c>
      <c r="CU81" s="19">
        <v>75.8</v>
      </c>
      <c r="CV81" s="19">
        <v>69.599999999999994</v>
      </c>
      <c r="CW81" s="19">
        <v>35</v>
      </c>
      <c r="CX81" s="19">
        <v>77.266666666666666</v>
      </c>
      <c r="CY81" s="11">
        <v>82</v>
      </c>
      <c r="CZ81" s="11">
        <v>64</v>
      </c>
      <c r="DA81" s="20">
        <v>50</v>
      </c>
      <c r="DB81" s="11">
        <v>50</v>
      </c>
      <c r="DC81" s="11">
        <f t="shared" si="41"/>
        <v>54.666666666666664</v>
      </c>
      <c r="DD81" s="11">
        <v>34</v>
      </c>
      <c r="DE81" s="20">
        <v>38</v>
      </c>
      <c r="DF81" s="11">
        <v>22</v>
      </c>
      <c r="DG81" s="11">
        <f t="shared" si="42"/>
        <v>31.333333333333332</v>
      </c>
      <c r="DH81" s="29">
        <v>54</v>
      </c>
      <c r="DI81" s="29">
        <v>8</v>
      </c>
      <c r="DJ81" s="19">
        <v>57.26</v>
      </c>
      <c r="DK81" s="19">
        <v>0.15</v>
      </c>
      <c r="DL81" s="21">
        <v>0</v>
      </c>
      <c r="DM81" s="29">
        <v>0</v>
      </c>
      <c r="DN81" s="21">
        <v>7.400000027247839</v>
      </c>
      <c r="DO81" s="20">
        <v>8</v>
      </c>
      <c r="DP81" s="20">
        <v>0</v>
      </c>
      <c r="DQ81" s="20">
        <v>8</v>
      </c>
      <c r="DR81" s="20">
        <f t="shared" si="43"/>
        <v>18</v>
      </c>
      <c r="DS81" s="20">
        <v>130</v>
      </c>
      <c r="DT81" s="20">
        <v>116</v>
      </c>
      <c r="DU81" s="20">
        <v>414</v>
      </c>
      <c r="DV81" s="20">
        <v>40</v>
      </c>
      <c r="DW81" s="21">
        <v>3.25</v>
      </c>
      <c r="DX81" s="21">
        <v>2.9</v>
      </c>
      <c r="DY81" s="21">
        <f t="shared" si="44"/>
        <v>0.35</v>
      </c>
      <c r="DZ81" s="21">
        <v>10.35</v>
      </c>
      <c r="EA81" s="20">
        <v>77</v>
      </c>
      <c r="EB81" s="20">
        <v>96</v>
      </c>
      <c r="EC81" s="20">
        <v>251</v>
      </c>
      <c r="ED81" s="20">
        <v>27</v>
      </c>
      <c r="EE81" s="21">
        <v>2.8518518518518516</v>
      </c>
      <c r="EF81" s="21">
        <v>3.5555555555555554</v>
      </c>
      <c r="EG81" s="21">
        <f t="shared" si="45"/>
        <v>-0.70370370370370372</v>
      </c>
      <c r="EH81" s="21">
        <v>9.2962962962962958</v>
      </c>
      <c r="EI81" s="20">
        <v>56</v>
      </c>
      <c r="EJ81" s="20">
        <v>68</v>
      </c>
      <c r="EK81" s="20">
        <v>168</v>
      </c>
      <c r="EL81" s="20">
        <v>18</v>
      </c>
      <c r="EM81" s="21">
        <v>3.1111111111111112</v>
      </c>
      <c r="EN81" s="21">
        <v>3.7777777777777777</v>
      </c>
      <c r="EO81" s="21">
        <f t="shared" si="46"/>
        <v>-0.66666666666666663</v>
      </c>
      <c r="EP81" s="21">
        <v>9.3333333333333339</v>
      </c>
      <c r="EQ81" s="20">
        <v>24</v>
      </c>
      <c r="ER81" s="20">
        <v>47</v>
      </c>
      <c r="ES81" s="20">
        <v>87</v>
      </c>
      <c r="ET81" s="20">
        <v>11</v>
      </c>
      <c r="EU81" s="21">
        <v>2.1818181818181817</v>
      </c>
      <c r="EV81" s="21">
        <v>4.2727272727272725</v>
      </c>
      <c r="EW81" s="21">
        <f t="shared" si="47"/>
        <v>-2.0909090909090908</v>
      </c>
      <c r="EX81" s="21">
        <v>7.9090909090909092</v>
      </c>
      <c r="EY81" s="20">
        <v>14</v>
      </c>
      <c r="EZ81" s="21">
        <v>2.6390573296152584</v>
      </c>
      <c r="FA81" s="21">
        <v>9.7222222222222214</v>
      </c>
      <c r="FB81" s="37">
        <v>6</v>
      </c>
      <c r="FC81" s="20">
        <v>0</v>
      </c>
      <c r="FD81" s="29">
        <v>0</v>
      </c>
      <c r="FE81" s="29">
        <v>2</v>
      </c>
      <c r="FF81" s="21">
        <v>0.16176499999999999</v>
      </c>
      <c r="FG81" s="10">
        <v>-0.44053240973166702</v>
      </c>
      <c r="FH81" s="10">
        <v>-0.65410384511708497</v>
      </c>
      <c r="FI81" s="10">
        <v>-0.74444447721590501</v>
      </c>
      <c r="FJ81" s="10">
        <v>-0.19784478192492699</v>
      </c>
      <c r="FK81" s="10">
        <v>-0.76036473709330099</v>
      </c>
      <c r="FL81" s="10">
        <v>-0.76879282966460205</v>
      </c>
      <c r="FM81" s="21">
        <v>4.1093700000000002</v>
      </c>
      <c r="FN81" s="20">
        <v>125</v>
      </c>
      <c r="FO81" s="28">
        <v>5.5</v>
      </c>
      <c r="FP81" s="21">
        <v>-0.86147131122044673</v>
      </c>
      <c r="FQ81" s="20">
        <v>92</v>
      </c>
      <c r="FR81" s="20">
        <v>100</v>
      </c>
      <c r="FS81" s="20">
        <v>3.3</v>
      </c>
      <c r="FT81" s="20">
        <v>24</v>
      </c>
      <c r="FU81" s="20">
        <v>13</v>
      </c>
      <c r="FV81" s="20">
        <v>20.8</v>
      </c>
      <c r="FW81" s="20">
        <v>0.189</v>
      </c>
      <c r="FX81" s="124">
        <v>10</v>
      </c>
      <c r="FY81" s="28">
        <v>2</v>
      </c>
      <c r="FZ81" s="123">
        <v>21.6</v>
      </c>
      <c r="GA81" s="129">
        <v>10</v>
      </c>
      <c r="GB81" s="9">
        <v>1</v>
      </c>
      <c r="GC81" s="13">
        <v>96.8</v>
      </c>
      <c r="GD81" s="15">
        <v>0.64</v>
      </c>
      <c r="GE81" s="15">
        <v>0.64</v>
      </c>
      <c r="GF81" s="15">
        <v>0.62160000000000004</v>
      </c>
      <c r="GG81" s="15">
        <v>0.61</v>
      </c>
      <c r="GH81" s="9">
        <v>0</v>
      </c>
      <c r="GI81" s="11">
        <v>1</v>
      </c>
      <c r="GJ81" s="11">
        <v>0</v>
      </c>
      <c r="GK81" s="11">
        <v>0</v>
      </c>
      <c r="GL81" s="11">
        <v>0</v>
      </c>
      <c r="GM81" s="29">
        <v>113975232</v>
      </c>
      <c r="GN81" s="21">
        <v>129.905</v>
      </c>
      <c r="GO81" s="10">
        <v>5.84</v>
      </c>
      <c r="GP81" s="28">
        <v>5.84</v>
      </c>
      <c r="GQ81" s="28">
        <v>31.9</v>
      </c>
      <c r="GR81" s="28">
        <v>30.565999999999999</v>
      </c>
      <c r="GS81" s="28">
        <v>34.299999999999997</v>
      </c>
      <c r="GT81" s="28">
        <v>51.800899510000001</v>
      </c>
      <c r="GU81" s="21">
        <v>0.52671000000000001</v>
      </c>
      <c r="GV81" s="29">
        <v>0</v>
      </c>
      <c r="GW81" s="21">
        <v>2.9865789999999999</v>
      </c>
      <c r="GX81" s="29">
        <v>1</v>
      </c>
      <c r="GY81" s="29">
        <v>0</v>
      </c>
      <c r="GZ81" s="29">
        <v>0</v>
      </c>
      <c r="HA81" s="21">
        <v>33.4</v>
      </c>
      <c r="HB81" s="20">
        <v>29.92</v>
      </c>
      <c r="HC81" s="29">
        <v>0</v>
      </c>
      <c r="HD81" s="29">
        <v>0</v>
      </c>
      <c r="HE81" s="21">
        <v>0</v>
      </c>
      <c r="HF81" s="29">
        <v>0</v>
      </c>
      <c r="HG81" s="20">
        <v>0</v>
      </c>
      <c r="HH81" s="20">
        <v>94</v>
      </c>
      <c r="HI81" s="21">
        <v>9.4195899999999999E-2</v>
      </c>
      <c r="HJ81" s="20">
        <v>644.27</v>
      </c>
      <c r="HK81" s="21">
        <v>8.59293E-2</v>
      </c>
      <c r="HL81" s="21">
        <v>0.08</v>
      </c>
      <c r="HM81" s="29">
        <v>9</v>
      </c>
      <c r="HN81" s="20">
        <v>637.72</v>
      </c>
      <c r="HO81" s="29">
        <v>9</v>
      </c>
      <c r="HP81" s="20">
        <v>9</v>
      </c>
      <c r="HQ81" s="21">
        <v>153.72630000000001</v>
      </c>
      <c r="HR81" s="21">
        <v>170.0531</v>
      </c>
      <c r="HS81" s="40">
        <v>0</v>
      </c>
      <c r="HT81" s="40">
        <v>0</v>
      </c>
      <c r="HU81" s="29">
        <v>5950</v>
      </c>
      <c r="HV81" s="21">
        <v>1.0966769999999999</v>
      </c>
      <c r="HW81" s="29">
        <v>770880</v>
      </c>
      <c r="HX81" s="20">
        <v>871273.63</v>
      </c>
      <c r="HY81" s="29">
        <v>0</v>
      </c>
      <c r="HZ81" s="65" t="s">
        <v>715</v>
      </c>
      <c r="IA81" s="20" t="s">
        <v>827</v>
      </c>
      <c r="IB81" s="29">
        <v>6</v>
      </c>
      <c r="IC81" s="11">
        <v>0</v>
      </c>
      <c r="ID81" s="29">
        <v>1</v>
      </c>
      <c r="IE81" s="29">
        <v>1</v>
      </c>
    </row>
    <row r="82" spans="1:239">
      <c r="A82" s="65" t="s">
        <v>961</v>
      </c>
      <c r="B82" s="8" t="s">
        <v>828</v>
      </c>
      <c r="C82" s="9">
        <v>22</v>
      </c>
      <c r="D82" s="20">
        <v>27</v>
      </c>
      <c r="E82" s="9">
        <v>22</v>
      </c>
      <c r="F82" s="77">
        <v>29</v>
      </c>
      <c r="G82" s="9">
        <v>27</v>
      </c>
      <c r="H82" s="20">
        <v>34</v>
      </c>
      <c r="I82" s="20">
        <v>31</v>
      </c>
      <c r="J82" s="20">
        <f t="shared" si="51"/>
        <v>3</v>
      </c>
      <c r="K82" s="21">
        <v>0.14130434782608695</v>
      </c>
      <c r="L82" s="21">
        <f t="shared" si="50"/>
        <v>0.20588235294117646</v>
      </c>
      <c r="M82" s="29">
        <v>1</v>
      </c>
      <c r="N82" s="9">
        <v>27</v>
      </c>
      <c r="O82" s="77">
        <v>38</v>
      </c>
      <c r="P82" s="55">
        <v>72.44</v>
      </c>
      <c r="Q82" s="55">
        <v>74.680000000000007</v>
      </c>
      <c r="R82" s="55">
        <v>70.3</v>
      </c>
      <c r="S82" s="20">
        <v>55</v>
      </c>
      <c r="T82" s="29">
        <v>4988.7891584999998</v>
      </c>
      <c r="U82" s="29">
        <v>4524.799</v>
      </c>
      <c r="V82" s="11">
        <v>4853.7936049999998</v>
      </c>
      <c r="W82" s="11">
        <v>3317</v>
      </c>
      <c r="X82" s="29">
        <v>4475.5413424362805</v>
      </c>
      <c r="Y82" s="29">
        <f t="shared" si="52"/>
        <v>5</v>
      </c>
      <c r="Z82" s="29">
        <v>1</v>
      </c>
      <c r="AA82" s="14">
        <v>1.83</v>
      </c>
      <c r="AB82" s="28">
        <v>168.08136666666667</v>
      </c>
      <c r="AC82" s="38">
        <v>46</v>
      </c>
      <c r="AD82" s="38">
        <v>25.1</v>
      </c>
      <c r="AE82" s="29">
        <v>48.4</v>
      </c>
      <c r="AF82" s="13">
        <v>56.47</v>
      </c>
      <c r="AG82" s="28">
        <v>56.4</v>
      </c>
      <c r="AH82" s="13">
        <v>48.5</v>
      </c>
      <c r="AI82" s="13">
        <v>53.79</v>
      </c>
      <c r="AJ82" s="11">
        <v>1</v>
      </c>
      <c r="AK82" s="13">
        <v>53.79</v>
      </c>
      <c r="AL82" s="13">
        <f t="shared" si="54"/>
        <v>53.79</v>
      </c>
      <c r="AM82" s="13">
        <f t="shared" si="55"/>
        <v>53.79</v>
      </c>
      <c r="AN82" s="14">
        <v>56.47</v>
      </c>
      <c r="AO82" s="9">
        <v>1</v>
      </c>
      <c r="AP82" s="57">
        <v>6.2894000000000005E-2</v>
      </c>
      <c r="AQ82" s="20">
        <v>18</v>
      </c>
      <c r="AR82" s="46">
        <v>6.9515750888999986E-2</v>
      </c>
      <c r="AS82" s="28">
        <v>7</v>
      </c>
      <c r="AT82" s="12">
        <v>8.173</v>
      </c>
      <c r="AU82" s="12">
        <v>7.9850000000000003</v>
      </c>
      <c r="AV82" s="12">
        <v>8.0779999999999994</v>
      </c>
      <c r="AW82" s="11">
        <v>1</v>
      </c>
      <c r="AX82" s="28">
        <v>88.364230000000006</v>
      </c>
      <c r="AY82" s="28">
        <v>89.710260000000005</v>
      </c>
      <c r="AZ82" s="28">
        <v>89.043750000000003</v>
      </c>
      <c r="BA82" s="11">
        <v>1</v>
      </c>
      <c r="BB82" s="13">
        <v>11.6</v>
      </c>
      <c r="BC82" s="13">
        <v>11</v>
      </c>
      <c r="BD82" s="13">
        <v>10.3</v>
      </c>
      <c r="BE82" s="13">
        <v>10</v>
      </c>
      <c r="BF82" s="13">
        <v>11</v>
      </c>
      <c r="BG82" s="13">
        <v>1.1000000000000001</v>
      </c>
      <c r="BH82" s="11">
        <v>283.5</v>
      </c>
      <c r="BI82" s="11">
        <v>283.5</v>
      </c>
      <c r="BJ82" s="14">
        <v>6.85</v>
      </c>
      <c r="BK82" s="14">
        <v>4.9000000000000004</v>
      </c>
      <c r="BL82" s="11">
        <v>1</v>
      </c>
      <c r="BM82" s="14">
        <v>2</v>
      </c>
      <c r="BN82" s="14">
        <v>2.6</v>
      </c>
      <c r="BO82" s="17">
        <v>171.5</v>
      </c>
      <c r="BP82" s="11">
        <v>178</v>
      </c>
      <c r="BQ82" s="11">
        <v>94</v>
      </c>
      <c r="BR82" s="18">
        <v>1.8936170212765957</v>
      </c>
      <c r="BS82" s="13"/>
      <c r="BT82" s="13"/>
      <c r="BU82" s="11">
        <v>82</v>
      </c>
      <c r="BV82" s="11">
        <v>79</v>
      </c>
      <c r="BW82" s="11">
        <v>83</v>
      </c>
      <c r="BX82" s="13">
        <v>85</v>
      </c>
      <c r="BY82" s="16">
        <v>82</v>
      </c>
      <c r="BZ82" s="16">
        <f t="shared" si="39"/>
        <v>83.333333333333329</v>
      </c>
      <c r="CA82" s="11">
        <v>85</v>
      </c>
      <c r="CB82" s="29">
        <v>86.1</v>
      </c>
      <c r="CC82" s="16">
        <v>85</v>
      </c>
      <c r="CD82" s="29">
        <v>85.366666666666674</v>
      </c>
      <c r="CE82" s="29"/>
      <c r="CF82" s="29"/>
      <c r="CG82" s="29">
        <v>85.366666666666674</v>
      </c>
      <c r="CH82" s="29">
        <v>1</v>
      </c>
      <c r="CI82" s="17"/>
      <c r="CJ82" s="13"/>
      <c r="CK82" s="11">
        <f t="shared" si="53"/>
        <v>71.305555555555557</v>
      </c>
      <c r="CL82" s="29">
        <v>96.166666666666671</v>
      </c>
      <c r="CM82" s="29">
        <v>74.666666666666671</v>
      </c>
      <c r="CN82" s="20">
        <v>39</v>
      </c>
      <c r="CO82" s="75">
        <v>86</v>
      </c>
      <c r="CP82" s="75">
        <v>73</v>
      </c>
      <c r="CQ82" s="75">
        <v>95</v>
      </c>
      <c r="CR82" s="75">
        <v>60</v>
      </c>
      <c r="CS82" s="75">
        <v>88</v>
      </c>
      <c r="CT82" s="19">
        <v>88.8</v>
      </c>
      <c r="CU82" s="19">
        <v>78</v>
      </c>
      <c r="CV82" s="19">
        <v>80.8</v>
      </c>
      <c r="CW82" s="19">
        <v>25.5</v>
      </c>
      <c r="CX82" s="19">
        <v>82.533333333333346</v>
      </c>
      <c r="CY82" s="11">
        <v>87</v>
      </c>
      <c r="CZ82" s="11">
        <v>83</v>
      </c>
      <c r="DA82" s="20">
        <v>39</v>
      </c>
      <c r="DB82" s="11">
        <v>83</v>
      </c>
      <c r="DC82" s="11">
        <f t="shared" si="41"/>
        <v>68.333333333333329</v>
      </c>
      <c r="DD82" s="11">
        <v>85</v>
      </c>
      <c r="DE82" s="20">
        <v>84</v>
      </c>
      <c r="DF82" s="11">
        <v>84</v>
      </c>
      <c r="DG82" s="11">
        <f t="shared" si="42"/>
        <v>84.333333333333329</v>
      </c>
      <c r="DH82" s="29">
        <v>32</v>
      </c>
      <c r="DI82" s="29">
        <v>93</v>
      </c>
      <c r="DJ82" s="19">
        <v>62.37</v>
      </c>
      <c r="DK82" s="19">
        <v>1</v>
      </c>
      <c r="DL82" s="21"/>
      <c r="DM82" s="29">
        <v>0</v>
      </c>
      <c r="DN82" s="21">
        <v>1.6857142789023258</v>
      </c>
      <c r="DO82" s="20">
        <v>8</v>
      </c>
      <c r="DP82" s="20">
        <v>0</v>
      </c>
      <c r="DQ82" s="20">
        <v>8</v>
      </c>
      <c r="DR82" s="20">
        <f t="shared" si="43"/>
        <v>18</v>
      </c>
      <c r="DS82" s="20">
        <v>87</v>
      </c>
      <c r="DT82" s="20">
        <v>301</v>
      </c>
      <c r="DU82" s="20">
        <v>666</v>
      </c>
      <c r="DV82" s="20">
        <v>88</v>
      </c>
      <c r="DW82" s="21">
        <v>0.98863636363636365</v>
      </c>
      <c r="DX82" s="21">
        <v>3.4204545454545454</v>
      </c>
      <c r="DY82" s="21">
        <f t="shared" si="44"/>
        <v>-2.4318181818181817</v>
      </c>
      <c r="DZ82" s="21">
        <v>7.5681818181818183</v>
      </c>
      <c r="EA82" s="20">
        <v>56</v>
      </c>
      <c r="EB82" s="20">
        <v>146</v>
      </c>
      <c r="EC82" s="20">
        <v>220</v>
      </c>
      <c r="ED82" s="20">
        <v>31</v>
      </c>
      <c r="EE82" s="21">
        <v>1.8064516129032258</v>
      </c>
      <c r="EF82" s="21">
        <v>4.709677419354839</v>
      </c>
      <c r="EG82" s="21">
        <f t="shared" si="45"/>
        <v>-2.903225806451613</v>
      </c>
      <c r="EH82" s="21">
        <v>7.096774193548387</v>
      </c>
      <c r="EI82" s="20">
        <v>16</v>
      </c>
      <c r="EJ82" s="20">
        <v>124</v>
      </c>
      <c r="EK82" s="20">
        <v>102</v>
      </c>
      <c r="EL82" s="20">
        <v>21</v>
      </c>
      <c r="EM82" s="21">
        <v>0.76190476190476186</v>
      </c>
      <c r="EN82" s="21">
        <v>5.9047619047619051</v>
      </c>
      <c r="EO82" s="21">
        <f t="shared" si="46"/>
        <v>-5.1428571428571432</v>
      </c>
      <c r="EP82" s="21">
        <v>4.8571428571428568</v>
      </c>
      <c r="EQ82" s="20">
        <v>16</v>
      </c>
      <c r="ER82" s="20">
        <v>56</v>
      </c>
      <c r="ES82" s="20">
        <v>70</v>
      </c>
      <c r="ET82" s="20">
        <v>11</v>
      </c>
      <c r="EU82" s="21">
        <v>1.4545454545454546</v>
      </c>
      <c r="EV82" s="21">
        <v>5.0909090909090908</v>
      </c>
      <c r="EW82" s="21">
        <f t="shared" si="47"/>
        <v>-3.6363636363636362</v>
      </c>
      <c r="EX82" s="21">
        <v>6.3636363636363633</v>
      </c>
      <c r="EY82" s="20">
        <v>15</v>
      </c>
      <c r="EZ82" s="21">
        <v>2.7080502011022101</v>
      </c>
      <c r="FA82" s="21">
        <v>10.555555555555555</v>
      </c>
      <c r="FB82" s="37">
        <v>13</v>
      </c>
      <c r="FC82" s="20">
        <v>0</v>
      </c>
      <c r="FD82" s="29">
        <v>0</v>
      </c>
      <c r="FE82" s="29">
        <v>0</v>
      </c>
      <c r="FF82" s="21">
        <v>0.37745099999999998</v>
      </c>
      <c r="FG82" s="10">
        <v>0.664864094966925</v>
      </c>
      <c r="FH82" s="10">
        <v>0.14854399580717001</v>
      </c>
      <c r="FI82" s="10">
        <v>-0.27657204063011998</v>
      </c>
      <c r="FJ82" s="10">
        <v>1.0017098959628801</v>
      </c>
      <c r="FK82" s="10">
        <v>-0.39191092345168699</v>
      </c>
      <c r="FL82" s="10">
        <v>-0.458285420466015</v>
      </c>
      <c r="FM82" s="21">
        <v>3.4140600000000001</v>
      </c>
      <c r="FN82" s="20">
        <v>191</v>
      </c>
      <c r="FO82" s="28">
        <v>14.2</v>
      </c>
      <c r="FP82" s="21">
        <v>-0.68209611269048709</v>
      </c>
      <c r="FQ82" s="20">
        <v>97</v>
      </c>
      <c r="FR82" s="20">
        <v>106</v>
      </c>
      <c r="FS82" s="28">
        <v>1</v>
      </c>
      <c r="FT82" s="20">
        <v>32</v>
      </c>
      <c r="FU82" s="20">
        <v>37</v>
      </c>
      <c r="FV82" s="20">
        <v>27.5</v>
      </c>
      <c r="FW82" s="20">
        <v>0.45900000000000002</v>
      </c>
      <c r="FX82" s="124">
        <v>8</v>
      </c>
      <c r="FY82" s="28">
        <v>9.6999999999999993</v>
      </c>
      <c r="FZ82" s="123">
        <v>9.9</v>
      </c>
      <c r="GA82" s="129">
        <v>8</v>
      </c>
      <c r="GB82" s="9">
        <v>0</v>
      </c>
      <c r="GC82" s="13">
        <v>4.5</v>
      </c>
      <c r="GD82" s="15">
        <v>0.28000000000000003</v>
      </c>
      <c r="GE82" s="15">
        <v>0.28000000000000003</v>
      </c>
      <c r="GF82" s="15">
        <v>0.1908</v>
      </c>
      <c r="GG82" s="15">
        <v>0.6</v>
      </c>
      <c r="GH82" s="9">
        <v>0</v>
      </c>
      <c r="GI82" s="9">
        <v>0</v>
      </c>
      <c r="GJ82" s="11">
        <v>0</v>
      </c>
      <c r="GK82" s="9">
        <v>1</v>
      </c>
      <c r="GL82" s="11">
        <v>0</v>
      </c>
      <c r="GM82" s="29">
        <v>2387942</v>
      </c>
      <c r="GN82" s="21">
        <v>2.6309999999999998</v>
      </c>
      <c r="GO82" s="10">
        <v>3.01</v>
      </c>
      <c r="GP82" s="28">
        <v>3.0139999999999998</v>
      </c>
      <c r="GQ82" s="28">
        <v>53.7</v>
      </c>
      <c r="GR82" s="28">
        <v>53.734000000000002</v>
      </c>
      <c r="GS82" s="28">
        <v>55.6</v>
      </c>
      <c r="GT82" s="28">
        <v>26.176300049999998</v>
      </c>
      <c r="GU82" s="21">
        <v>0.13800000000000001</v>
      </c>
      <c r="GV82" s="29">
        <v>0</v>
      </c>
      <c r="GW82" s="21">
        <v>-4.6051700000000002</v>
      </c>
      <c r="GX82" s="29">
        <v>0</v>
      </c>
      <c r="GY82" s="29">
        <v>0</v>
      </c>
      <c r="GZ82" s="29">
        <v>0</v>
      </c>
      <c r="HA82" s="21">
        <v>8.57</v>
      </c>
      <c r="HB82" s="20">
        <v>8.57</v>
      </c>
      <c r="HC82" s="29">
        <v>1</v>
      </c>
      <c r="HD82" s="29">
        <v>1</v>
      </c>
      <c r="HE82" s="21">
        <v>1</v>
      </c>
      <c r="HF82" s="29">
        <v>0</v>
      </c>
      <c r="HG82" s="20">
        <v>100</v>
      </c>
      <c r="HH82" s="20">
        <v>100</v>
      </c>
      <c r="HI82" s="21">
        <v>1</v>
      </c>
      <c r="HJ82" s="20">
        <v>20.49</v>
      </c>
      <c r="HK82" s="21">
        <v>1</v>
      </c>
      <c r="HL82" s="21">
        <v>1</v>
      </c>
      <c r="HM82" s="29">
        <v>100</v>
      </c>
      <c r="HN82" s="20">
        <v>20.46</v>
      </c>
      <c r="HO82" s="29">
        <v>100</v>
      </c>
      <c r="HP82" s="20">
        <v>100</v>
      </c>
      <c r="HQ82" s="21">
        <v>35.348649999999999</v>
      </c>
      <c r="HR82" s="21">
        <v>0</v>
      </c>
      <c r="HS82" s="40">
        <v>0</v>
      </c>
      <c r="HT82" s="40">
        <v>0</v>
      </c>
      <c r="HU82" s="29">
        <v>3590</v>
      </c>
      <c r="HV82" s="21">
        <v>1.1008770000000001</v>
      </c>
      <c r="HW82" s="29">
        <v>74430</v>
      </c>
      <c r="HX82" s="20">
        <v>73322.34</v>
      </c>
      <c r="HY82" s="29">
        <v>0</v>
      </c>
      <c r="HZ82" s="65" t="s">
        <v>726</v>
      </c>
      <c r="IA82" s="20" t="s">
        <v>970</v>
      </c>
      <c r="IB82" s="29">
        <v>6</v>
      </c>
      <c r="IC82" s="11">
        <v>0</v>
      </c>
      <c r="ID82" s="29">
        <v>0</v>
      </c>
      <c r="IE82" s="29">
        <v>1</v>
      </c>
    </row>
    <row r="83" spans="1:239">
      <c r="A83" s="65" t="s">
        <v>829</v>
      </c>
      <c r="B83" s="8" t="s">
        <v>830</v>
      </c>
      <c r="C83" s="9">
        <v>85</v>
      </c>
      <c r="D83" s="20">
        <v>79</v>
      </c>
      <c r="E83" s="9">
        <v>85</v>
      </c>
      <c r="F83" s="77">
        <v>80</v>
      </c>
      <c r="G83" s="9">
        <v>119</v>
      </c>
      <c r="H83" s="20">
        <v>101</v>
      </c>
      <c r="I83" s="20">
        <v>80</v>
      </c>
      <c r="J83" s="20">
        <f t="shared" si="51"/>
        <v>3</v>
      </c>
      <c r="K83" s="21">
        <v>0.2</v>
      </c>
      <c r="L83" s="21">
        <f t="shared" si="50"/>
        <v>0.17821782178217821</v>
      </c>
      <c r="M83" s="29">
        <v>1</v>
      </c>
      <c r="N83" s="9">
        <v>119</v>
      </c>
      <c r="O83" s="77">
        <v>113</v>
      </c>
      <c r="P83" s="55">
        <v>55.13</v>
      </c>
      <c r="Q83" s="55">
        <v>55.9</v>
      </c>
      <c r="R83" s="55">
        <v>54.4</v>
      </c>
      <c r="S83" s="20">
        <v>930</v>
      </c>
      <c r="T83" s="29">
        <v>2881.3835650999999</v>
      </c>
      <c r="U83" s="29">
        <v>1924.597</v>
      </c>
      <c r="V83" s="11">
        <v>3059.9228870000002</v>
      </c>
      <c r="W83" s="11">
        <v>1786</v>
      </c>
      <c r="X83" s="29"/>
      <c r="Y83" s="29">
        <f t="shared" si="52"/>
        <v>4</v>
      </c>
      <c r="Z83" s="29">
        <v>0</v>
      </c>
      <c r="AA83" s="14">
        <v>1.1499999999999999</v>
      </c>
      <c r="AB83" s="28">
        <v>92.464633333333339</v>
      </c>
      <c r="AC83" s="38">
        <v>58</v>
      </c>
      <c r="AD83" s="38"/>
      <c r="AE83" s="38"/>
      <c r="AF83" s="13"/>
      <c r="AG83" s="28">
        <v>50.9</v>
      </c>
      <c r="AH83" s="13">
        <v>50.9</v>
      </c>
      <c r="AI83" s="13">
        <v>50.9</v>
      </c>
      <c r="AJ83" s="11">
        <v>1</v>
      </c>
      <c r="AK83" s="13">
        <v>50.9</v>
      </c>
      <c r="AL83" s="13">
        <f t="shared" si="54"/>
        <v>50.9</v>
      </c>
      <c r="AM83" s="13">
        <f t="shared" si="55"/>
        <v>50.9</v>
      </c>
      <c r="AN83" s="14">
        <v>39.687620000000003</v>
      </c>
      <c r="AO83" s="9">
        <v>1</v>
      </c>
      <c r="AP83" s="57">
        <v>8.6716000000000001E-2</v>
      </c>
      <c r="AQ83" s="20">
        <v>58</v>
      </c>
      <c r="AR83" s="46">
        <v>0.48936599500699995</v>
      </c>
      <c r="AS83" s="28"/>
      <c r="AT83" s="12">
        <v>1.855</v>
      </c>
      <c r="AU83" s="12"/>
      <c r="AV83" s="12"/>
      <c r="AW83" s="11">
        <v>1</v>
      </c>
      <c r="AX83" s="28">
        <v>38</v>
      </c>
      <c r="AY83" s="28"/>
      <c r="AZ83" s="28"/>
      <c r="BA83" s="11">
        <v>0</v>
      </c>
      <c r="BB83" s="13">
        <v>51.69</v>
      </c>
      <c r="BC83" s="13">
        <v>42.38</v>
      </c>
      <c r="BD83" s="13">
        <v>33.82</v>
      </c>
      <c r="BE83" s="13">
        <v>3.1</v>
      </c>
      <c r="BF83" s="13">
        <v>49.85</v>
      </c>
      <c r="BG83" s="13">
        <v>1.54535</v>
      </c>
      <c r="BH83" s="11">
        <v>61</v>
      </c>
      <c r="BI83" s="11">
        <v>61</v>
      </c>
      <c r="BJ83" s="14">
        <v>3.65</v>
      </c>
      <c r="BK83" s="14">
        <v>2.95</v>
      </c>
      <c r="BL83" s="11">
        <v>1</v>
      </c>
      <c r="BM83" s="14">
        <v>0.7</v>
      </c>
      <c r="BN83" s="14">
        <v>3.7349999999999999</v>
      </c>
      <c r="BO83" s="17">
        <v>7</v>
      </c>
      <c r="BP83" s="11">
        <v>8</v>
      </c>
      <c r="BQ83" s="11">
        <v>63</v>
      </c>
      <c r="BR83" s="18">
        <v>0.12698412698412698</v>
      </c>
      <c r="BS83" s="13"/>
      <c r="BT83" s="13">
        <v>95</v>
      </c>
      <c r="BU83" s="11">
        <v>96</v>
      </c>
      <c r="BV83" s="11"/>
      <c r="BW83" s="11">
        <v>68</v>
      </c>
      <c r="BX83" s="13">
        <v>26.4</v>
      </c>
      <c r="BY83" s="13"/>
      <c r="BZ83" s="16">
        <f t="shared" si="39"/>
        <v>47.2</v>
      </c>
      <c r="CA83" s="11">
        <v>20</v>
      </c>
      <c r="CB83" s="29"/>
      <c r="CC83" s="13"/>
      <c r="CD83" s="29">
        <v>20</v>
      </c>
      <c r="CE83" s="29"/>
      <c r="CF83" s="29"/>
      <c r="CG83" s="29">
        <v>20</v>
      </c>
      <c r="CH83" s="29">
        <v>1</v>
      </c>
      <c r="CI83" s="17">
        <v>40</v>
      </c>
      <c r="CJ83" s="13">
        <v>66.75</v>
      </c>
      <c r="CK83" s="11">
        <f t="shared" si="53"/>
        <v>27.958333333333332</v>
      </c>
      <c r="CL83" s="131">
        <v>92</v>
      </c>
      <c r="CM83" s="29">
        <v>65</v>
      </c>
      <c r="CN83" s="20">
        <v>72</v>
      </c>
      <c r="CO83" s="75">
        <v>67</v>
      </c>
      <c r="CP83" s="75">
        <v>67</v>
      </c>
      <c r="CQ83" s="130">
        <v>90</v>
      </c>
      <c r="CR83" s="75">
        <v>98</v>
      </c>
      <c r="CS83" s="130">
        <v>70</v>
      </c>
      <c r="CT83" s="19">
        <v>83.2</v>
      </c>
      <c r="CU83" s="19">
        <v>58.8</v>
      </c>
      <c r="CV83" s="19">
        <v>65.2</v>
      </c>
      <c r="CW83" s="19">
        <v>63.4</v>
      </c>
      <c r="CX83" s="19">
        <v>69.066666666666663</v>
      </c>
      <c r="CY83" s="11">
        <v>74</v>
      </c>
      <c r="CZ83" s="11">
        <v>42</v>
      </c>
      <c r="DA83" s="20">
        <v>62</v>
      </c>
      <c r="DB83" s="11">
        <v>33</v>
      </c>
      <c r="DC83" s="11">
        <f t="shared" si="41"/>
        <v>45.666666666666664</v>
      </c>
      <c r="DD83" s="11">
        <v>82</v>
      </c>
      <c r="DE83" s="20">
        <v>45</v>
      </c>
      <c r="DF83" s="11">
        <v>56</v>
      </c>
      <c r="DG83" s="11">
        <f t="shared" si="42"/>
        <v>61</v>
      </c>
      <c r="DH83" s="29">
        <v>3</v>
      </c>
      <c r="DI83" s="29">
        <v>8</v>
      </c>
      <c r="DJ83" s="19">
        <v>31.44</v>
      </c>
      <c r="DK83" s="19">
        <v>0.05</v>
      </c>
      <c r="DL83" s="21">
        <v>0</v>
      </c>
      <c r="DM83" s="29">
        <v>0</v>
      </c>
      <c r="DN83" s="21">
        <v>1.5857142891202656</v>
      </c>
      <c r="DO83" s="20">
        <v>10</v>
      </c>
      <c r="DP83" s="20">
        <v>0</v>
      </c>
      <c r="DQ83" s="20">
        <v>10</v>
      </c>
      <c r="DR83" s="20">
        <v>20</v>
      </c>
      <c r="DS83" s="20">
        <v>160</v>
      </c>
      <c r="DT83" s="20">
        <v>0</v>
      </c>
      <c r="DU83" s="20">
        <v>320</v>
      </c>
      <c r="DV83" s="20">
        <v>16</v>
      </c>
      <c r="DW83" s="21">
        <f>DS83/$DV83</f>
        <v>10</v>
      </c>
      <c r="DX83" s="21">
        <f>DT83/$DV83</f>
        <v>0</v>
      </c>
      <c r="DY83" s="21">
        <f t="shared" si="44"/>
        <v>10</v>
      </c>
      <c r="DZ83" s="21">
        <v>20</v>
      </c>
      <c r="EA83" s="20"/>
      <c r="EB83" s="20">
        <v>0</v>
      </c>
      <c r="EC83" s="20">
        <v>320</v>
      </c>
      <c r="ED83" s="20">
        <v>16</v>
      </c>
      <c r="EE83" s="21">
        <v>0</v>
      </c>
      <c r="EF83" s="21">
        <v>0</v>
      </c>
      <c r="EG83" s="21">
        <f t="shared" si="45"/>
        <v>0</v>
      </c>
      <c r="EH83" s="21">
        <v>20</v>
      </c>
      <c r="EI83" s="20"/>
      <c r="EJ83" s="20">
        <v>0</v>
      </c>
      <c r="EK83" s="20">
        <v>320</v>
      </c>
      <c r="EL83" s="20">
        <v>16</v>
      </c>
      <c r="EM83" s="21">
        <v>0</v>
      </c>
      <c r="EN83" s="21">
        <v>0</v>
      </c>
      <c r="EO83" s="21">
        <f t="shared" si="46"/>
        <v>0</v>
      </c>
      <c r="EP83" s="21">
        <v>20</v>
      </c>
      <c r="EQ83" s="20"/>
      <c r="ER83" s="20">
        <v>0</v>
      </c>
      <c r="ES83" s="20">
        <v>220</v>
      </c>
      <c r="ET83" s="20">
        <v>11</v>
      </c>
      <c r="EU83" s="21">
        <v>0</v>
      </c>
      <c r="EV83" s="21">
        <v>0</v>
      </c>
      <c r="EW83" s="21">
        <f t="shared" si="47"/>
        <v>0</v>
      </c>
      <c r="EX83" s="21">
        <v>20</v>
      </c>
      <c r="EY83" s="20">
        <v>16</v>
      </c>
      <c r="EZ83" s="21">
        <v>2.7725887222397811</v>
      </c>
      <c r="FA83" s="21">
        <v>4.1333333333333337</v>
      </c>
      <c r="FB83" s="37">
        <v>4</v>
      </c>
      <c r="FC83" s="20">
        <v>0</v>
      </c>
      <c r="FD83" s="29">
        <v>0</v>
      </c>
      <c r="FE83" s="29">
        <v>2</v>
      </c>
      <c r="FF83" s="21">
        <v>2.4510000000000001E-2</v>
      </c>
      <c r="FG83" s="10">
        <v>0.121007859483297</v>
      </c>
      <c r="FH83" s="10">
        <v>-0.39766451590283702</v>
      </c>
      <c r="FI83" s="10">
        <v>-0.694273918478437</v>
      </c>
      <c r="FJ83" s="10">
        <v>-0.12874980696358601</v>
      </c>
      <c r="FK83" s="10">
        <v>-0.30687778904128499</v>
      </c>
      <c r="FL83" s="10">
        <v>-0.85367190654123604</v>
      </c>
      <c r="FM83" s="21">
        <v>7.1666600000000003</v>
      </c>
      <c r="FN83" s="20">
        <v>58</v>
      </c>
      <c r="FQ83" s="20">
        <v>93</v>
      </c>
      <c r="FR83" s="20">
        <v>103</v>
      </c>
      <c r="FS83" s="20">
        <v>26.6</v>
      </c>
      <c r="FT83" s="20">
        <v>41</v>
      </c>
      <c r="FU83" s="20">
        <v>64</v>
      </c>
      <c r="FV83" s="20">
        <v>34.799999999999997</v>
      </c>
      <c r="FW83" s="20">
        <v>0.23200000000000001</v>
      </c>
      <c r="FX83" s="124"/>
      <c r="FY83" s="28">
        <v>1.8</v>
      </c>
      <c r="FZ83" s="123">
        <v>0.9</v>
      </c>
      <c r="GA83" s="129">
        <v>1.8</v>
      </c>
      <c r="GB83" s="9">
        <v>0</v>
      </c>
      <c r="GC83" s="13">
        <v>0</v>
      </c>
      <c r="GD83" s="15">
        <v>0.42</v>
      </c>
      <c r="GE83" s="15">
        <v>0.42</v>
      </c>
      <c r="GF83" s="15">
        <v>0.80269999999999997</v>
      </c>
      <c r="GG83" s="15">
        <v>0.35</v>
      </c>
      <c r="GH83" s="9">
        <v>1</v>
      </c>
      <c r="GI83" s="9">
        <v>0</v>
      </c>
      <c r="GJ83" s="11">
        <v>0</v>
      </c>
      <c r="GK83" s="11">
        <v>0</v>
      </c>
      <c r="GL83" s="11">
        <v>0</v>
      </c>
      <c r="GM83" s="29">
        <v>3824787</v>
      </c>
      <c r="GN83" s="21">
        <v>4.3019999999999996</v>
      </c>
      <c r="GO83" s="10">
        <v>5.55</v>
      </c>
      <c r="GP83" s="28">
        <v>5.55</v>
      </c>
      <c r="GQ83" s="28">
        <v>15</v>
      </c>
      <c r="GR83" s="28">
        <v>14.994999999999999</v>
      </c>
      <c r="GS83" s="28">
        <v>16</v>
      </c>
      <c r="GT83" s="28">
        <v>79.185203549999997</v>
      </c>
      <c r="GU83" s="21">
        <v>0.79</v>
      </c>
      <c r="GV83" s="29">
        <v>0</v>
      </c>
      <c r="GW83" s="21">
        <v>5.9982639999999998</v>
      </c>
      <c r="GX83" s="29">
        <v>6</v>
      </c>
      <c r="GY83" s="29">
        <v>0</v>
      </c>
      <c r="GZ83" s="29">
        <v>0</v>
      </c>
      <c r="HA83" s="21">
        <v>-9.3000000000000007</v>
      </c>
      <c r="HB83" s="20">
        <v>-6.62</v>
      </c>
      <c r="HC83" s="29">
        <v>1</v>
      </c>
      <c r="HD83" s="29">
        <v>1</v>
      </c>
      <c r="HE83" s="21">
        <v>1</v>
      </c>
      <c r="HF83" s="29">
        <v>35.81</v>
      </c>
      <c r="HG83" s="20">
        <v>100</v>
      </c>
      <c r="HH83" s="20">
        <v>88</v>
      </c>
      <c r="HI83" s="21">
        <v>0.69821180000000005</v>
      </c>
      <c r="HJ83" s="20">
        <v>80.010000000000005</v>
      </c>
      <c r="HK83" s="21">
        <v>0.69052150000000001</v>
      </c>
      <c r="HL83" s="21">
        <v>0.67</v>
      </c>
      <c r="HM83" s="29">
        <v>69</v>
      </c>
      <c r="HN83" s="20">
        <v>79.61</v>
      </c>
      <c r="HO83" s="29">
        <v>69</v>
      </c>
      <c r="HP83" s="20">
        <v>67</v>
      </c>
      <c r="HQ83" s="21">
        <v>9.3949940000000005</v>
      </c>
      <c r="HR83" s="21">
        <v>9.7416959999999992</v>
      </c>
      <c r="HS83" s="40">
        <v>0</v>
      </c>
      <c r="HT83" s="40">
        <v>0</v>
      </c>
      <c r="HU83" s="29">
        <v>4500</v>
      </c>
      <c r="HV83" s="21">
        <v>1.1481479999999999</v>
      </c>
      <c r="HW83" s="29">
        <v>452860</v>
      </c>
      <c r="HX83" s="20">
        <v>422882.31</v>
      </c>
      <c r="HY83" s="29">
        <v>1</v>
      </c>
      <c r="HZ83" s="65" t="s">
        <v>772</v>
      </c>
      <c r="IA83" s="20" t="s">
        <v>715</v>
      </c>
      <c r="IB83" s="29">
        <v>5</v>
      </c>
      <c r="IC83" s="11">
        <v>0</v>
      </c>
      <c r="ID83" s="29">
        <v>0</v>
      </c>
      <c r="IE83" s="29">
        <v>1</v>
      </c>
    </row>
    <row r="84" spans="1:239">
      <c r="A84" s="65" t="s">
        <v>831</v>
      </c>
      <c r="B84" s="8" t="s">
        <v>832</v>
      </c>
      <c r="C84" s="9">
        <v>32</v>
      </c>
      <c r="D84" s="20">
        <v>30</v>
      </c>
      <c r="E84" s="9">
        <v>32</v>
      </c>
      <c r="F84" s="77">
        <v>38</v>
      </c>
      <c r="G84" s="9">
        <v>38</v>
      </c>
      <c r="H84" s="20">
        <v>37</v>
      </c>
      <c r="I84" s="20">
        <v>60</v>
      </c>
      <c r="J84" s="20">
        <f t="shared" si="51"/>
        <v>3</v>
      </c>
      <c r="K84" s="21">
        <v>0.34814814814814815</v>
      </c>
      <c r="L84" s="21">
        <f t="shared" si="50"/>
        <v>2.7027027027027029E-2</v>
      </c>
      <c r="M84" s="29">
        <v>1</v>
      </c>
      <c r="N84" s="9">
        <v>38</v>
      </c>
      <c r="O84" s="77">
        <v>48</v>
      </c>
      <c r="P84" s="55">
        <v>68.14</v>
      </c>
      <c r="Q84" s="55">
        <v>70.44</v>
      </c>
      <c r="R84" s="55">
        <v>65.94</v>
      </c>
      <c r="S84" s="20">
        <v>160</v>
      </c>
      <c r="T84" s="29">
        <v>4962.2206335999999</v>
      </c>
      <c r="U84" s="29">
        <v>4715.3779999999997</v>
      </c>
      <c r="V84" s="11">
        <v>5207.5665849999996</v>
      </c>
      <c r="W84" s="11">
        <v>2790</v>
      </c>
      <c r="X84" s="29">
        <v>3286.7837441242518</v>
      </c>
      <c r="Y84" s="29">
        <f t="shared" si="52"/>
        <v>5</v>
      </c>
      <c r="Z84" s="29">
        <v>1</v>
      </c>
      <c r="AA84" s="14">
        <v>1.81</v>
      </c>
      <c r="AB84" s="28">
        <v>69.619686666666666</v>
      </c>
      <c r="AC84" s="38">
        <v>41</v>
      </c>
      <c r="AD84" s="38">
        <v>38.5</v>
      </c>
      <c r="AF84" s="13">
        <v>59.1</v>
      </c>
      <c r="AG84" s="13"/>
      <c r="AH84" s="13">
        <v>57.7</v>
      </c>
      <c r="AI84" s="13">
        <v>58.4</v>
      </c>
      <c r="AJ84" s="11">
        <v>1</v>
      </c>
      <c r="AK84" s="13">
        <v>58.4</v>
      </c>
      <c r="AL84" s="13">
        <f t="shared" si="54"/>
        <v>58.400000000000006</v>
      </c>
      <c r="AM84" s="13">
        <f t="shared" si="55"/>
        <v>58.400000000000006</v>
      </c>
      <c r="AN84" s="14">
        <v>39.687620000000003</v>
      </c>
      <c r="AO84" s="9">
        <v>0</v>
      </c>
      <c r="AP84" s="57">
        <v>0.89260499999999998</v>
      </c>
      <c r="AQ84" s="20">
        <v>15</v>
      </c>
      <c r="AR84" s="46">
        <v>7.1744110109999995E-2</v>
      </c>
      <c r="AS84" s="28">
        <v>3.7</v>
      </c>
      <c r="AT84" s="12">
        <v>5.9669999999999996</v>
      </c>
      <c r="AU84" s="12">
        <v>6.3019999999999996</v>
      </c>
      <c r="AV84" s="12">
        <v>6.1360000000000001</v>
      </c>
      <c r="AW84" s="11">
        <v>1</v>
      </c>
      <c r="AX84" s="28">
        <v>88.27628</v>
      </c>
      <c r="AY84" s="28">
        <v>92.351500000000001</v>
      </c>
      <c r="AZ84" s="28">
        <v>90.315560000000005</v>
      </c>
      <c r="BA84" s="11">
        <v>1</v>
      </c>
      <c r="BB84" s="13">
        <v>11.7</v>
      </c>
      <c r="BC84" s="13">
        <v>9.6999999999999993</v>
      </c>
      <c r="BD84" s="13">
        <v>7.6</v>
      </c>
      <c r="BE84" s="13">
        <v>3.2</v>
      </c>
      <c r="BF84" s="13"/>
      <c r="BG84" s="13"/>
      <c r="BH84" s="11">
        <v>178</v>
      </c>
      <c r="BI84" s="11">
        <v>178</v>
      </c>
      <c r="BJ84" s="14">
        <v>4.4000000000000004</v>
      </c>
      <c r="BK84" s="14">
        <v>1</v>
      </c>
      <c r="BL84" s="11">
        <v>1</v>
      </c>
      <c r="BM84" s="14">
        <v>3.4</v>
      </c>
      <c r="BN84" s="14">
        <v>1.1833333333333333</v>
      </c>
      <c r="BO84" s="17">
        <v>70</v>
      </c>
      <c r="BP84" s="11">
        <v>63</v>
      </c>
      <c r="BQ84" s="11">
        <v>14</v>
      </c>
      <c r="BR84" s="18">
        <v>4.5</v>
      </c>
      <c r="BS84" s="13"/>
      <c r="BT84" s="13"/>
      <c r="BU84" s="11"/>
      <c r="BV84" s="11">
        <v>54</v>
      </c>
      <c r="BW84" s="11">
        <v>57</v>
      </c>
      <c r="BX84" s="13"/>
      <c r="BY84" s="16">
        <v>60</v>
      </c>
      <c r="BZ84" s="16">
        <f t="shared" si="39"/>
        <v>58.5</v>
      </c>
      <c r="CA84" s="11">
        <v>30</v>
      </c>
      <c r="CB84" s="29">
        <v>66.8</v>
      </c>
      <c r="CC84" s="16">
        <v>60</v>
      </c>
      <c r="CD84" s="29">
        <v>52.266666666666673</v>
      </c>
      <c r="CE84" s="29"/>
      <c r="CF84" s="29"/>
      <c r="CG84" s="29">
        <v>52.266666666666673</v>
      </c>
      <c r="CH84" s="29">
        <v>1</v>
      </c>
      <c r="CI84" s="17">
        <v>71</v>
      </c>
      <c r="CJ84" s="13"/>
      <c r="CK84" s="11">
        <f t="shared" si="53"/>
        <v>47.619047619047628</v>
      </c>
      <c r="CL84" s="131">
        <v>94</v>
      </c>
      <c r="CM84" s="29">
        <v>68</v>
      </c>
      <c r="CN84" s="20">
        <v>60</v>
      </c>
      <c r="CO84" s="75">
        <v>67</v>
      </c>
      <c r="CP84" s="75">
        <v>69</v>
      </c>
      <c r="CQ84" s="130">
        <v>86</v>
      </c>
      <c r="CR84" s="75">
        <v>64</v>
      </c>
      <c r="CS84" s="130">
        <v>99</v>
      </c>
      <c r="CT84" s="19">
        <v>78.2</v>
      </c>
      <c r="CU84" s="19">
        <v>73.8</v>
      </c>
      <c r="CV84" s="19">
        <v>69.2</v>
      </c>
      <c r="CW84" s="19">
        <v>65.333333333333329</v>
      </c>
      <c r="CX84" s="19">
        <v>73.733333333333334</v>
      </c>
      <c r="CY84" s="11">
        <v>78</v>
      </c>
      <c r="CZ84" s="11">
        <v>48</v>
      </c>
      <c r="DA84" s="20">
        <v>74</v>
      </c>
      <c r="DB84" s="11">
        <v>33</v>
      </c>
      <c r="DC84" s="11">
        <f t="shared" si="41"/>
        <v>51.666666666666664</v>
      </c>
      <c r="DD84" s="11">
        <v>89</v>
      </c>
      <c r="DE84" s="20">
        <v>58</v>
      </c>
      <c r="DF84" s="11">
        <v>58</v>
      </c>
      <c r="DG84" s="11">
        <f t="shared" si="42"/>
        <v>68.333333333333329</v>
      </c>
      <c r="DH84" s="29">
        <v>9</v>
      </c>
      <c r="DI84" s="29">
        <v>27</v>
      </c>
      <c r="DJ84" s="19">
        <v>43.31</v>
      </c>
      <c r="DK84" s="19">
        <v>0.25</v>
      </c>
      <c r="DL84" s="21">
        <v>7.6923099999999994E-2</v>
      </c>
      <c r="DM84" s="29">
        <v>0</v>
      </c>
      <c r="DN84" s="21">
        <v>1.4428571292332231</v>
      </c>
      <c r="DO84" s="20">
        <v>3</v>
      </c>
      <c r="DP84" s="20">
        <v>1</v>
      </c>
      <c r="DQ84" s="20">
        <v>2</v>
      </c>
      <c r="DR84" s="20">
        <f t="shared" ref="DR84:DR91" si="56">DQ84+10</f>
        <v>12</v>
      </c>
      <c r="DS84" s="20">
        <v>61</v>
      </c>
      <c r="DT84" s="20">
        <v>561</v>
      </c>
      <c r="DU84" s="20">
        <v>410</v>
      </c>
      <c r="DV84" s="20">
        <v>91</v>
      </c>
      <c r="DW84" s="21">
        <v>0.67032967032967028</v>
      </c>
      <c r="DX84" s="21">
        <v>6.1648351648351651</v>
      </c>
      <c r="DY84" s="21">
        <f t="shared" si="44"/>
        <v>-5.4945054945054945</v>
      </c>
      <c r="DZ84" s="21">
        <v>4.5054945054945055</v>
      </c>
      <c r="EA84" s="20">
        <v>6</v>
      </c>
      <c r="EB84" s="20">
        <v>241</v>
      </c>
      <c r="EC84" s="20">
        <v>75</v>
      </c>
      <c r="ED84" s="20">
        <v>31</v>
      </c>
      <c r="EE84" s="21">
        <v>0.19354838709677419</v>
      </c>
      <c r="EF84" s="21">
        <v>7.774193548387097</v>
      </c>
      <c r="EG84" s="21">
        <f t="shared" si="45"/>
        <v>-7.580645161290323</v>
      </c>
      <c r="EH84" s="21">
        <v>2.4193548387096775</v>
      </c>
      <c r="EI84" s="20">
        <v>6</v>
      </c>
      <c r="EJ84" s="20">
        <v>154</v>
      </c>
      <c r="EK84" s="20">
        <v>62</v>
      </c>
      <c r="EL84" s="20">
        <v>21</v>
      </c>
      <c r="EM84" s="21">
        <v>0.2857142857142857</v>
      </c>
      <c r="EN84" s="21">
        <v>7.333333333333333</v>
      </c>
      <c r="EO84" s="21">
        <f t="shared" si="46"/>
        <v>-7.0476190476190474</v>
      </c>
      <c r="EP84" s="21">
        <v>2.9523809523809526</v>
      </c>
      <c r="EQ84" s="20">
        <v>6</v>
      </c>
      <c r="ER84" s="20">
        <v>74</v>
      </c>
      <c r="ES84" s="20">
        <v>42</v>
      </c>
      <c r="ET84" s="20">
        <v>11</v>
      </c>
      <c r="EU84" s="21">
        <v>0.54545454545454541</v>
      </c>
      <c r="EV84" s="21">
        <v>6.7272727272727275</v>
      </c>
      <c r="EW84" s="21">
        <f t="shared" si="47"/>
        <v>-6.1818181818181817</v>
      </c>
      <c r="EX84" s="21">
        <v>3.8181818181818183</v>
      </c>
      <c r="EY84" s="20">
        <v>0</v>
      </c>
      <c r="EZ84" s="21">
        <v>-0.69314718055994529</v>
      </c>
      <c r="FA84" s="21">
        <v>10.166666666666666</v>
      </c>
      <c r="FB84" s="37">
        <v>7</v>
      </c>
      <c r="FC84" s="20">
        <v>0</v>
      </c>
      <c r="FD84" s="29">
        <v>0</v>
      </c>
      <c r="FE84" s="29">
        <v>0</v>
      </c>
      <c r="FF84" s="21">
        <v>0.82843100000000003</v>
      </c>
      <c r="FG84" s="10">
        <v>-0.41914693627983401</v>
      </c>
      <c r="FH84" s="10">
        <v>-0.57093027742656199</v>
      </c>
      <c r="FI84" s="10">
        <v>-1.1001550005409599</v>
      </c>
      <c r="FJ84" s="10">
        <v>0.36965153368332898</v>
      </c>
      <c r="FK84" s="10">
        <v>-0.69547095796788405</v>
      </c>
      <c r="FL84" s="10">
        <v>-0.95837041801488099</v>
      </c>
      <c r="FM84" s="21">
        <v>4.3968699999999998</v>
      </c>
      <c r="FN84" s="20">
        <v>174</v>
      </c>
      <c r="FO84" s="28">
        <v>9.3000000000000007</v>
      </c>
      <c r="FP84" s="21">
        <v>-0.76279941110416782</v>
      </c>
      <c r="FQ84" s="20">
        <v>97</v>
      </c>
      <c r="FR84" s="20">
        <v>107</v>
      </c>
      <c r="FS84" s="20">
        <v>2.6</v>
      </c>
      <c r="FT84" s="20">
        <v>28</v>
      </c>
      <c r="FU84" s="20">
        <v>70</v>
      </c>
      <c r="FV84" s="20">
        <v>22.7</v>
      </c>
      <c r="FW84" s="20">
        <v>0.34100000000000003</v>
      </c>
      <c r="FX84" s="124">
        <v>6</v>
      </c>
      <c r="FY84" s="28">
        <v>8</v>
      </c>
      <c r="FZ84" s="123">
        <v>8.8000000000000007</v>
      </c>
      <c r="GA84" s="129">
        <v>6</v>
      </c>
      <c r="GB84" s="9">
        <v>0</v>
      </c>
      <c r="GC84" s="13">
        <v>0</v>
      </c>
      <c r="GD84" s="15">
        <v>0.14000000000000001</v>
      </c>
      <c r="GE84" s="15">
        <v>0.14000000000000001</v>
      </c>
      <c r="GF84" s="15">
        <v>0.41110000000000002</v>
      </c>
      <c r="GG84" s="15">
        <v>0.17</v>
      </c>
      <c r="GH84" s="9">
        <v>0</v>
      </c>
      <c r="GI84" s="9">
        <v>0</v>
      </c>
      <c r="GJ84" s="11">
        <v>0</v>
      </c>
      <c r="GK84" s="9">
        <v>1</v>
      </c>
      <c r="GL84" s="11">
        <v>0</v>
      </c>
      <c r="GM84" s="29">
        <v>4236056</v>
      </c>
      <c r="GN84" s="21">
        <v>4.8280000000000003</v>
      </c>
      <c r="GO84" s="10">
        <v>4.5999999999999996</v>
      </c>
      <c r="GP84" s="28">
        <v>4.5999999999999996</v>
      </c>
      <c r="GQ84" s="28">
        <v>48.7</v>
      </c>
      <c r="GR84" s="28">
        <v>48.695999999999998</v>
      </c>
      <c r="GS84" s="28">
        <v>52.4</v>
      </c>
      <c r="GT84" s="28">
        <v>39.022899629999998</v>
      </c>
      <c r="GU84" s="21">
        <v>5.1000000000000004E-3</v>
      </c>
      <c r="GV84" s="29">
        <v>0</v>
      </c>
      <c r="GW84" s="21">
        <v>-4.6051700000000002</v>
      </c>
      <c r="GX84" s="29">
        <v>0</v>
      </c>
      <c r="GY84" s="29">
        <v>0</v>
      </c>
      <c r="GZ84" s="29">
        <v>0</v>
      </c>
      <c r="HA84" s="21">
        <v>-25.15</v>
      </c>
      <c r="HB84" s="20">
        <v>-23.2</v>
      </c>
      <c r="HC84" s="29">
        <v>1</v>
      </c>
      <c r="HD84" s="29">
        <v>0</v>
      </c>
      <c r="HE84" s="21">
        <v>0.56140000000000001</v>
      </c>
      <c r="HF84" s="29">
        <v>50</v>
      </c>
      <c r="HG84" s="20">
        <v>7</v>
      </c>
      <c r="HH84" s="20">
        <v>100</v>
      </c>
      <c r="HI84" s="21">
        <v>0</v>
      </c>
      <c r="HJ84" s="20">
        <v>961.77</v>
      </c>
      <c r="HK84" s="21">
        <v>0</v>
      </c>
      <c r="HL84" s="21">
        <v>0</v>
      </c>
      <c r="HM84" s="29">
        <v>32</v>
      </c>
      <c r="HN84" s="20">
        <v>171.16</v>
      </c>
      <c r="HO84" s="29">
        <v>55</v>
      </c>
      <c r="HP84" s="20">
        <v>51</v>
      </c>
      <c r="HQ84" s="21">
        <v>0</v>
      </c>
      <c r="HR84" s="21">
        <v>12.15203</v>
      </c>
      <c r="HS84" s="40">
        <v>1</v>
      </c>
      <c r="HT84" s="40">
        <v>1</v>
      </c>
      <c r="HU84" s="29">
        <v>7580</v>
      </c>
      <c r="HV84" s="21"/>
      <c r="HW84" s="29">
        <v>397300</v>
      </c>
      <c r="HX84" s="20">
        <v>402937.69</v>
      </c>
      <c r="HY84" s="29">
        <v>1</v>
      </c>
      <c r="HZ84" s="65" t="s">
        <v>698</v>
      </c>
      <c r="IA84" s="20" t="s">
        <v>752</v>
      </c>
      <c r="IB84" s="29">
        <v>6</v>
      </c>
      <c r="IC84" s="11">
        <v>0</v>
      </c>
      <c r="ID84" s="29">
        <v>1</v>
      </c>
      <c r="IE84" s="29">
        <v>1</v>
      </c>
    </row>
    <row r="85" spans="1:239">
      <c r="A85" s="65" t="s">
        <v>752</v>
      </c>
      <c r="B85" s="8" t="s">
        <v>833</v>
      </c>
      <c r="C85" s="9">
        <v>55</v>
      </c>
      <c r="D85" s="20">
        <v>58</v>
      </c>
      <c r="E85" s="9">
        <v>55</v>
      </c>
      <c r="F85" s="77">
        <v>71</v>
      </c>
      <c r="G85" s="9">
        <v>74</v>
      </c>
      <c r="H85" s="20">
        <v>75</v>
      </c>
      <c r="I85" s="20">
        <v>116</v>
      </c>
      <c r="J85" s="20">
        <f t="shared" si="51"/>
        <v>3</v>
      </c>
      <c r="K85" s="21">
        <v>0.31320754716981131</v>
      </c>
      <c r="L85" s="21">
        <f t="shared" si="50"/>
        <v>1.3333333333333334E-2</v>
      </c>
      <c r="M85" s="29">
        <v>1</v>
      </c>
      <c r="N85" s="9">
        <v>74</v>
      </c>
      <c r="O85" s="77">
        <v>100</v>
      </c>
      <c r="P85" s="55">
        <v>65.8</v>
      </c>
      <c r="Q85" s="55">
        <v>68.239999999999995</v>
      </c>
      <c r="R85" s="55">
        <v>63.48</v>
      </c>
      <c r="S85" s="20">
        <v>280</v>
      </c>
      <c r="T85" s="29">
        <v>3584.6922341999998</v>
      </c>
      <c r="U85" s="29">
        <v>3873.509</v>
      </c>
      <c r="V85" s="11">
        <v>3630.4752140000001</v>
      </c>
      <c r="W85" s="11">
        <v>2622</v>
      </c>
      <c r="X85" s="29">
        <v>2955.0802695467605</v>
      </c>
      <c r="Y85" s="29">
        <f t="shared" si="52"/>
        <v>5</v>
      </c>
      <c r="Z85" s="29">
        <v>1</v>
      </c>
      <c r="AA85" s="14">
        <v>1.08</v>
      </c>
      <c r="AB85" s="28">
        <v>26.976276666666664</v>
      </c>
      <c r="AC85" s="38">
        <v>50</v>
      </c>
      <c r="AD85" s="38">
        <v>41.4</v>
      </c>
      <c r="AE85" s="29">
        <v>35</v>
      </c>
      <c r="AF85" s="13">
        <v>43.814999999999998</v>
      </c>
      <c r="AG85" s="28">
        <v>49.8</v>
      </c>
      <c r="AH85" s="13">
        <v>46.2</v>
      </c>
      <c r="AI85" s="13">
        <v>46.604999999999997</v>
      </c>
      <c r="AJ85" s="11">
        <v>1</v>
      </c>
      <c r="AK85" s="13">
        <v>46.604999999999997</v>
      </c>
      <c r="AL85" s="13">
        <f t="shared" si="54"/>
        <v>46.604999999999997</v>
      </c>
      <c r="AM85" s="13">
        <f t="shared" si="55"/>
        <v>46.604999999999997</v>
      </c>
      <c r="AN85" s="14">
        <v>43.814999999999998</v>
      </c>
      <c r="AO85" s="9">
        <v>0</v>
      </c>
      <c r="AP85" s="57">
        <v>8.2944000000000004E-2</v>
      </c>
      <c r="AQ85" s="20">
        <v>24</v>
      </c>
      <c r="AR85" s="46">
        <v>0.10558114013999999</v>
      </c>
      <c r="AS85" s="28">
        <v>10.8</v>
      </c>
      <c r="AT85" s="12">
        <v>5.8890000000000002</v>
      </c>
      <c r="AU85" s="12">
        <v>6.5250000000000004</v>
      </c>
      <c r="AV85" s="12">
        <v>6.2069999999999999</v>
      </c>
      <c r="AW85" s="11">
        <v>1</v>
      </c>
      <c r="AX85" s="28">
        <v>79.051640000000006</v>
      </c>
      <c r="AY85" s="28">
        <v>92.024379999999994</v>
      </c>
      <c r="AZ85" s="28">
        <v>85.467370000000003</v>
      </c>
      <c r="BA85" s="11">
        <v>1</v>
      </c>
      <c r="BB85" s="13">
        <v>20.8</v>
      </c>
      <c r="BC85" s="13">
        <v>14.4</v>
      </c>
      <c r="BD85" s="13">
        <v>7.9</v>
      </c>
      <c r="BE85" s="13">
        <v>2.4</v>
      </c>
      <c r="BF85" s="13"/>
      <c r="BG85" s="13"/>
      <c r="BH85" s="11">
        <v>250.5</v>
      </c>
      <c r="BI85" s="11">
        <v>250.5</v>
      </c>
      <c r="BJ85" s="14">
        <v>7.6</v>
      </c>
      <c r="BK85" s="14">
        <v>2</v>
      </c>
      <c r="BL85" s="11">
        <v>1</v>
      </c>
      <c r="BM85" s="14">
        <v>5.6</v>
      </c>
      <c r="BN85" s="14">
        <v>1.4033333333333333</v>
      </c>
      <c r="BO85" s="17">
        <v>102.25</v>
      </c>
      <c r="BP85" s="11">
        <v>97</v>
      </c>
      <c r="BQ85" s="11"/>
      <c r="BR85" s="18"/>
      <c r="BS85" s="13"/>
      <c r="BT85" s="13"/>
      <c r="BU85" s="11"/>
      <c r="BV85" s="11">
        <v>44</v>
      </c>
      <c r="BW85" s="11">
        <v>60</v>
      </c>
      <c r="BX85" s="13"/>
      <c r="BY85" s="16">
        <v>60</v>
      </c>
      <c r="BZ85" s="16">
        <f t="shared" si="39"/>
        <v>60</v>
      </c>
      <c r="CA85" s="11">
        <v>78</v>
      </c>
      <c r="CB85" s="29">
        <v>49.3</v>
      </c>
      <c r="CC85" s="16">
        <v>52</v>
      </c>
      <c r="CD85" s="29">
        <v>59.766666666666673</v>
      </c>
      <c r="CE85" s="29"/>
      <c r="CF85" s="29"/>
      <c r="CG85" s="29">
        <v>59.766666666666673</v>
      </c>
      <c r="CH85" s="29">
        <v>1</v>
      </c>
      <c r="CI85" s="17">
        <v>65.5</v>
      </c>
      <c r="CJ85" s="13"/>
      <c r="CK85" s="11">
        <f t="shared" si="53"/>
        <v>52.190476190476197</v>
      </c>
      <c r="CL85" s="29">
        <v>98.822222222222209</v>
      </c>
      <c r="CM85" s="29">
        <v>62.2</v>
      </c>
      <c r="CN85" s="20">
        <v>30</v>
      </c>
      <c r="CO85" s="75">
        <v>72</v>
      </c>
      <c r="CP85" s="75">
        <v>64</v>
      </c>
      <c r="CQ85" s="130">
        <v>99</v>
      </c>
      <c r="CR85" s="75">
        <v>68</v>
      </c>
      <c r="CS85" s="130">
        <v>53</v>
      </c>
      <c r="CT85" s="19">
        <v>75.8</v>
      </c>
      <c r="CU85" s="19">
        <v>70.599999999999994</v>
      </c>
      <c r="CV85" s="19">
        <v>63.2</v>
      </c>
      <c r="CW85" s="19">
        <v>16.5</v>
      </c>
      <c r="CX85" s="19">
        <v>69.86666666666666</v>
      </c>
      <c r="CY85" s="11">
        <v>73</v>
      </c>
      <c r="CZ85" s="11">
        <v>65</v>
      </c>
      <c r="DA85" s="20">
        <v>87</v>
      </c>
      <c r="DB85" s="11">
        <v>58</v>
      </c>
      <c r="DC85" s="11">
        <f t="shared" si="41"/>
        <v>70</v>
      </c>
      <c r="DD85" s="11">
        <v>53</v>
      </c>
      <c r="DE85" s="20">
        <v>52</v>
      </c>
      <c r="DF85" s="11">
        <v>49</v>
      </c>
      <c r="DG85" s="11">
        <f t="shared" si="42"/>
        <v>51.333333333333336</v>
      </c>
      <c r="DH85" s="29">
        <v>10</v>
      </c>
      <c r="DI85" s="29">
        <v>26</v>
      </c>
      <c r="DJ85" s="19">
        <v>60.94</v>
      </c>
      <c r="DK85" s="19">
        <v>0.7</v>
      </c>
      <c r="DL85" s="21">
        <v>0.1153846</v>
      </c>
      <c r="DM85" s="29">
        <v>1</v>
      </c>
      <c r="DN85" s="21">
        <v>2.439999985694882</v>
      </c>
      <c r="DO85" s="20">
        <v>8</v>
      </c>
      <c r="DP85" s="20">
        <v>0</v>
      </c>
      <c r="DQ85" s="20">
        <v>8</v>
      </c>
      <c r="DR85" s="20">
        <f t="shared" si="56"/>
        <v>18</v>
      </c>
      <c r="DS85" s="20">
        <v>317</v>
      </c>
      <c r="DT85" s="20">
        <v>250</v>
      </c>
      <c r="DU85" s="20">
        <v>917</v>
      </c>
      <c r="DV85" s="20">
        <v>85</v>
      </c>
      <c r="DW85" s="21">
        <v>3.7294117647058824</v>
      </c>
      <c r="DX85" s="21">
        <v>2.9411764705882355</v>
      </c>
      <c r="DY85" s="21">
        <f t="shared" si="44"/>
        <v>0.78823529411764703</v>
      </c>
      <c r="DZ85" s="21">
        <v>10.788235294117648</v>
      </c>
      <c r="EA85" s="20">
        <v>123</v>
      </c>
      <c r="EB85" s="20">
        <v>78</v>
      </c>
      <c r="EC85" s="20">
        <v>335</v>
      </c>
      <c r="ED85" s="20">
        <v>29</v>
      </c>
      <c r="EE85" s="21">
        <v>4.2413793103448274</v>
      </c>
      <c r="EF85" s="21">
        <v>2.6896551724137931</v>
      </c>
      <c r="EG85" s="21">
        <f t="shared" si="45"/>
        <v>1.5517241379310345</v>
      </c>
      <c r="EH85" s="21">
        <v>11.551724137931034</v>
      </c>
      <c r="EI85" s="20">
        <v>78</v>
      </c>
      <c r="EJ85" s="20">
        <v>56</v>
      </c>
      <c r="EK85" s="20">
        <v>212</v>
      </c>
      <c r="EL85" s="20">
        <v>19</v>
      </c>
      <c r="EM85" s="21">
        <v>4.1052631578947372</v>
      </c>
      <c r="EN85" s="21">
        <v>2.9473684210526314</v>
      </c>
      <c r="EO85" s="21">
        <f t="shared" si="46"/>
        <v>1.1578947368421053</v>
      </c>
      <c r="EP85" s="21">
        <v>11.157894736842104</v>
      </c>
      <c r="EQ85" s="20">
        <v>78</v>
      </c>
      <c r="ER85" s="20">
        <v>0</v>
      </c>
      <c r="ES85" s="20">
        <v>188</v>
      </c>
      <c r="ET85" s="20">
        <v>11</v>
      </c>
      <c r="EU85" s="21">
        <v>7.0909090909090908</v>
      </c>
      <c r="EV85" s="21">
        <v>0</v>
      </c>
      <c r="EW85" s="21">
        <f t="shared" si="47"/>
        <v>7.0909090909090908</v>
      </c>
      <c r="EX85" s="21">
        <v>17.09090909090909</v>
      </c>
      <c r="EY85" s="20">
        <v>29</v>
      </c>
      <c r="EZ85" s="21">
        <v>3.3672958299864741</v>
      </c>
      <c r="FA85" s="21">
        <v>7.5</v>
      </c>
      <c r="FB85" s="37">
        <v>6</v>
      </c>
      <c r="FC85" s="20">
        <v>0</v>
      </c>
      <c r="FD85" s="29">
        <v>0</v>
      </c>
      <c r="FE85" s="29">
        <v>0</v>
      </c>
      <c r="FF85" s="21">
        <v>0.76960799999999996</v>
      </c>
      <c r="FG85" s="10">
        <v>-0.68724884449783397</v>
      </c>
      <c r="FH85" s="10">
        <v>-0.52896037657762096</v>
      </c>
      <c r="FI85" s="10">
        <v>0.17346460106772399</v>
      </c>
      <c r="FJ85" s="10">
        <v>0.66871539911413003</v>
      </c>
      <c r="FK85" s="10">
        <v>-0.52165831712478905</v>
      </c>
      <c r="FL85" s="10">
        <v>-0.19952274964841299</v>
      </c>
      <c r="FM85" s="21">
        <v>3.2343700000000002</v>
      </c>
      <c r="FN85" s="20">
        <v>206</v>
      </c>
      <c r="FO85" s="28">
        <v>7.5</v>
      </c>
      <c r="FP85" s="21">
        <v>-0.82750929248945881</v>
      </c>
      <c r="FQ85" s="20">
        <v>99</v>
      </c>
      <c r="FR85" s="20">
        <v>106</v>
      </c>
      <c r="FS85" s="20">
        <v>1.6</v>
      </c>
      <c r="FT85" s="20">
        <v>27</v>
      </c>
      <c r="FU85" s="20">
        <v>49</v>
      </c>
      <c r="FV85" s="20">
        <v>22.9</v>
      </c>
      <c r="FW85" s="20">
        <v>0.41599999999999998</v>
      </c>
      <c r="FX85" s="124">
        <v>6</v>
      </c>
      <c r="FY85" s="28">
        <v>10.8</v>
      </c>
      <c r="FZ85" s="123">
        <v>17.5</v>
      </c>
      <c r="GA85" s="129">
        <v>6</v>
      </c>
      <c r="GB85" s="9">
        <v>0</v>
      </c>
      <c r="GC85" s="13">
        <v>0</v>
      </c>
      <c r="GD85" s="15">
        <v>0.59</v>
      </c>
      <c r="GE85" s="15">
        <v>0.59</v>
      </c>
      <c r="GF85" s="15">
        <v>0.43159999999999998</v>
      </c>
      <c r="GG85" s="15">
        <v>0.66</v>
      </c>
      <c r="GH85" s="9">
        <v>0</v>
      </c>
      <c r="GI85" s="9">
        <v>0</v>
      </c>
      <c r="GJ85" s="11">
        <v>0</v>
      </c>
      <c r="GK85" s="9">
        <v>1</v>
      </c>
      <c r="GL85" s="11">
        <v>0</v>
      </c>
      <c r="GM85" s="29">
        <v>21988912</v>
      </c>
      <c r="GN85" s="21">
        <v>23.818999999999999</v>
      </c>
      <c r="GO85" s="10">
        <v>3.68</v>
      </c>
      <c r="GP85" s="28">
        <v>3.68</v>
      </c>
      <c r="GQ85" s="28">
        <v>68.900000000000006</v>
      </c>
      <c r="GR85" s="28">
        <v>68.900999999999996</v>
      </c>
      <c r="GS85" s="28">
        <v>70.900000000000006</v>
      </c>
      <c r="GT85" s="28">
        <v>35.661899570000003</v>
      </c>
      <c r="GU85" s="21">
        <v>2.0500000000000002E-3</v>
      </c>
      <c r="GV85" s="29">
        <v>0</v>
      </c>
      <c r="GW85" s="21">
        <v>3.9231340000000001</v>
      </c>
      <c r="GX85" s="29">
        <v>8</v>
      </c>
      <c r="GY85" s="29">
        <v>0</v>
      </c>
      <c r="GZ85" s="29">
        <v>0</v>
      </c>
      <c r="HA85" s="21">
        <v>-12.06</v>
      </c>
      <c r="HB85" s="20">
        <v>-9.18</v>
      </c>
      <c r="HC85" s="29">
        <v>1</v>
      </c>
      <c r="HD85" s="29">
        <v>1</v>
      </c>
      <c r="HE85" s="21">
        <v>1</v>
      </c>
      <c r="HF85" s="29">
        <v>50.32</v>
      </c>
      <c r="HG85" s="20">
        <v>100</v>
      </c>
      <c r="HH85" s="20">
        <v>36</v>
      </c>
      <c r="HI85" s="21">
        <v>0.17320749999999999</v>
      </c>
      <c r="HJ85" s="20">
        <v>368.05</v>
      </c>
      <c r="HK85" s="21">
        <v>0.55620499999999995</v>
      </c>
      <c r="HL85" s="21">
        <v>0.49</v>
      </c>
      <c r="HM85" s="29">
        <v>24</v>
      </c>
      <c r="HN85" s="20">
        <v>254.98</v>
      </c>
      <c r="HO85" s="29">
        <v>56</v>
      </c>
      <c r="HP85" s="20">
        <v>49</v>
      </c>
      <c r="HQ85" s="21">
        <v>59.756030000000003</v>
      </c>
      <c r="HR85" s="21">
        <v>9.9884810000000002</v>
      </c>
      <c r="HS85" s="40">
        <v>0</v>
      </c>
      <c r="HT85" s="40">
        <v>0</v>
      </c>
      <c r="HU85" s="29">
        <v>5940</v>
      </c>
      <c r="HV85" s="21"/>
      <c r="HW85" s="29">
        <v>1280000</v>
      </c>
      <c r="HX85" s="20">
        <v>1302897</v>
      </c>
      <c r="HY85" s="29">
        <v>1</v>
      </c>
      <c r="HZ85" s="65" t="s">
        <v>700</v>
      </c>
      <c r="IA85" s="20" t="s">
        <v>969</v>
      </c>
      <c r="IB85" s="29">
        <v>6</v>
      </c>
      <c r="IC85" s="11">
        <v>0</v>
      </c>
      <c r="ID85" s="29">
        <v>1</v>
      </c>
      <c r="IE85" s="29">
        <v>1</v>
      </c>
    </row>
    <row r="86" spans="1:239">
      <c r="A86" s="65" t="s">
        <v>982</v>
      </c>
      <c r="B86" s="8" t="s">
        <v>834</v>
      </c>
      <c r="C86" s="9">
        <v>39</v>
      </c>
      <c r="D86" s="20">
        <v>45</v>
      </c>
      <c r="E86" s="9">
        <v>39</v>
      </c>
      <c r="F86" s="77">
        <v>49</v>
      </c>
      <c r="G86" s="9">
        <v>48</v>
      </c>
      <c r="H86" s="20">
        <v>66</v>
      </c>
      <c r="I86" s="20">
        <v>69</v>
      </c>
      <c r="J86" s="20">
        <f t="shared" si="51"/>
        <v>3</v>
      </c>
      <c r="K86" s="21">
        <v>0.13114754098360656</v>
      </c>
      <c r="L86" s="21">
        <f t="shared" si="50"/>
        <v>0.27272727272727271</v>
      </c>
      <c r="M86" s="29">
        <v>0</v>
      </c>
      <c r="N86" s="9">
        <v>48</v>
      </c>
      <c r="O86" s="77">
        <v>64</v>
      </c>
      <c r="P86" s="55">
        <v>65.38</v>
      </c>
      <c r="Q86" s="55">
        <v>67.28</v>
      </c>
      <c r="R86" s="55">
        <v>63.58</v>
      </c>
      <c r="S86" s="20">
        <v>280</v>
      </c>
      <c r="T86" s="29">
        <v>3009.3215546000001</v>
      </c>
      <c r="U86" s="29">
        <v>3882.9609999999998</v>
      </c>
      <c r="V86" s="11">
        <v>3143.907451</v>
      </c>
      <c r="W86" s="11">
        <v>2303</v>
      </c>
      <c r="X86" s="29">
        <v>2223.7123846281575</v>
      </c>
      <c r="Y86" s="29">
        <f t="shared" si="52"/>
        <v>5</v>
      </c>
      <c r="Z86" s="29">
        <v>1</v>
      </c>
      <c r="AA86" s="14">
        <v>1.56</v>
      </c>
      <c r="AB86" s="28">
        <v>60.589156666666668</v>
      </c>
      <c r="AC86" s="38">
        <v>65</v>
      </c>
      <c r="AD86" s="38"/>
      <c r="AE86" s="38"/>
      <c r="AF86" s="13">
        <v>45</v>
      </c>
      <c r="AG86" s="28">
        <v>46.09</v>
      </c>
      <c r="AH86" s="13">
        <v>46.2</v>
      </c>
      <c r="AI86" s="13">
        <v>45.763333333333343</v>
      </c>
      <c r="AJ86" s="11">
        <v>1</v>
      </c>
      <c r="AK86" s="13">
        <v>45.763333333333343</v>
      </c>
      <c r="AL86" s="13">
        <f t="shared" si="54"/>
        <v>45.763333333333343</v>
      </c>
      <c r="AM86" s="13">
        <f t="shared" si="55"/>
        <v>45.763333333333343</v>
      </c>
      <c r="AN86" s="14">
        <v>45</v>
      </c>
      <c r="AO86" s="9">
        <v>1</v>
      </c>
      <c r="AP86" s="57">
        <v>6.1595999999999998E-2</v>
      </c>
      <c r="AQ86" s="20">
        <v>47</v>
      </c>
      <c r="AR86" s="46">
        <v>0.25711138401299999</v>
      </c>
      <c r="AS86" s="28">
        <v>33.5</v>
      </c>
      <c r="AT86" s="12">
        <v>7.3280000000000003</v>
      </c>
      <c r="AU86" s="12">
        <v>7.24</v>
      </c>
      <c r="AV86" s="12">
        <v>7.2850000000000001</v>
      </c>
      <c r="AW86" s="11">
        <v>1</v>
      </c>
      <c r="AX86" s="28">
        <v>91.208370000000002</v>
      </c>
      <c r="AY86" s="28">
        <v>92.248440000000002</v>
      </c>
      <c r="AZ86" s="28">
        <v>91.728390000000005</v>
      </c>
      <c r="BA86" s="11">
        <v>1</v>
      </c>
      <c r="BB86" s="13">
        <v>8.1</v>
      </c>
      <c r="BC86" s="13">
        <v>7.5</v>
      </c>
      <c r="BD86" s="13">
        <v>7</v>
      </c>
      <c r="BE86" s="13">
        <v>1.6</v>
      </c>
      <c r="BF86" s="13">
        <v>72.3</v>
      </c>
      <c r="BG86" s="13">
        <v>1.1568000000000001</v>
      </c>
      <c r="BH86" s="11">
        <v>93.5</v>
      </c>
      <c r="BI86" s="11">
        <v>93.5</v>
      </c>
      <c r="BJ86" s="14">
        <v>2.8</v>
      </c>
      <c r="BK86" s="14">
        <v>1.45</v>
      </c>
      <c r="BL86" s="11">
        <v>1</v>
      </c>
      <c r="BM86" s="14">
        <v>1.4</v>
      </c>
      <c r="BN86" s="14">
        <v>1.2749999999999999</v>
      </c>
      <c r="BO86" s="17">
        <v>11.666666666666666</v>
      </c>
      <c r="BP86" s="11">
        <v>12</v>
      </c>
      <c r="BQ86" s="11"/>
      <c r="BR86" s="18"/>
      <c r="BS86" s="13"/>
      <c r="BT86" s="13">
        <v>90</v>
      </c>
      <c r="BU86" s="11"/>
      <c r="BV86" s="11"/>
      <c r="BW86" s="11">
        <v>77</v>
      </c>
      <c r="BX86" s="13">
        <v>87.05</v>
      </c>
      <c r="BY86" s="13"/>
      <c r="BZ86" s="16">
        <f t="shared" si="39"/>
        <v>82.025000000000006</v>
      </c>
      <c r="CA86" s="11">
        <v>76</v>
      </c>
      <c r="CB86" s="29">
        <v>52.8</v>
      </c>
      <c r="CC86" s="13"/>
      <c r="CD86" s="29">
        <v>64.400000000000006</v>
      </c>
      <c r="CE86" s="29"/>
      <c r="CF86" s="29"/>
      <c r="CG86" s="29">
        <v>64.400000000000006</v>
      </c>
      <c r="CH86" s="29">
        <v>1</v>
      </c>
      <c r="CI86" s="17"/>
      <c r="CJ86" s="13">
        <v>74.349999999999994</v>
      </c>
      <c r="CK86" s="11">
        <f t="shared" si="53"/>
        <v>55.491666666666674</v>
      </c>
      <c r="CL86" s="131">
        <v>92</v>
      </c>
      <c r="CM86" s="29">
        <v>50.333333333333336</v>
      </c>
      <c r="CN86" s="20">
        <v>39</v>
      </c>
      <c r="CO86" s="75">
        <v>88</v>
      </c>
      <c r="CP86" s="75">
        <v>85</v>
      </c>
      <c r="CQ86" s="130">
        <v>90</v>
      </c>
      <c r="CR86" s="75">
        <v>58</v>
      </c>
      <c r="CS86" s="130">
        <v>90</v>
      </c>
      <c r="CT86" s="19">
        <v>95.6</v>
      </c>
      <c r="CU86" s="19">
        <v>86.6</v>
      </c>
      <c r="CV86" s="19">
        <v>84.6</v>
      </c>
      <c r="CW86" s="19">
        <v>50.4</v>
      </c>
      <c r="CX86" s="19">
        <v>88.933333333333323</v>
      </c>
      <c r="CY86" s="11">
        <v>89</v>
      </c>
      <c r="CZ86" s="11">
        <v>81.63333333333334</v>
      </c>
      <c r="DA86" s="20">
        <v>58</v>
      </c>
      <c r="DB86" s="11">
        <v>81</v>
      </c>
      <c r="DC86" s="11">
        <f t="shared" si="41"/>
        <v>73.544444444444437</v>
      </c>
      <c r="DD86" s="11">
        <v>73.733333333333334</v>
      </c>
      <c r="DE86" s="20">
        <v>54</v>
      </c>
      <c r="DF86" s="11">
        <v>70</v>
      </c>
      <c r="DG86" s="11">
        <f t="shared" si="42"/>
        <v>65.911111111111111</v>
      </c>
      <c r="DH86" s="29">
        <v>17</v>
      </c>
      <c r="DI86" s="29">
        <v>10</v>
      </c>
      <c r="DJ86" s="19">
        <v>59.25</v>
      </c>
      <c r="DK86" s="19">
        <v>0.98</v>
      </c>
      <c r="DL86" s="21">
        <v>0.1153846</v>
      </c>
      <c r="DM86" s="29">
        <v>0</v>
      </c>
      <c r="DN86" s="21">
        <v>2.0999999727521628</v>
      </c>
      <c r="DO86" s="20">
        <v>8</v>
      </c>
      <c r="DP86" s="20">
        <v>0</v>
      </c>
      <c r="DQ86" s="20">
        <v>8</v>
      </c>
      <c r="DR86" s="20">
        <f t="shared" si="56"/>
        <v>18</v>
      </c>
      <c r="DS86" s="20">
        <v>218</v>
      </c>
      <c r="DT86" s="20">
        <v>157</v>
      </c>
      <c r="DU86" s="20">
        <v>581</v>
      </c>
      <c r="DV86" s="20">
        <v>52</v>
      </c>
      <c r="DW86" s="21">
        <v>4.1923076923076925</v>
      </c>
      <c r="DX86" s="21">
        <v>3.0192307692307692</v>
      </c>
      <c r="DY86" s="21">
        <f t="shared" si="44"/>
        <v>1.1730769230769231</v>
      </c>
      <c r="DZ86" s="21">
        <v>11.173076923076923</v>
      </c>
      <c r="EA86" s="20">
        <v>98</v>
      </c>
      <c r="EB86" s="20">
        <v>129</v>
      </c>
      <c r="EC86" s="20">
        <v>269</v>
      </c>
      <c r="ED86" s="20">
        <v>30</v>
      </c>
      <c r="EE86" s="21">
        <v>3.2666666666666666</v>
      </c>
      <c r="EF86" s="21">
        <v>4.3</v>
      </c>
      <c r="EG86" s="21">
        <f t="shared" si="45"/>
        <v>-1.0333333333333334</v>
      </c>
      <c r="EH86" s="21">
        <v>8.9666666666666668</v>
      </c>
      <c r="EI86" s="20">
        <v>40</v>
      </c>
      <c r="EJ86" s="20">
        <v>118</v>
      </c>
      <c r="EK86" s="20">
        <v>122</v>
      </c>
      <c r="EL86" s="20">
        <v>20</v>
      </c>
      <c r="EM86" s="21">
        <v>2</v>
      </c>
      <c r="EN86" s="21">
        <v>5.9</v>
      </c>
      <c r="EO86" s="21">
        <f t="shared" si="46"/>
        <v>-3.9</v>
      </c>
      <c r="EP86" s="21">
        <v>6.1</v>
      </c>
      <c r="EQ86" s="20">
        <v>32</v>
      </c>
      <c r="ER86" s="20">
        <v>42</v>
      </c>
      <c r="ES86" s="20">
        <v>90</v>
      </c>
      <c r="ET86" s="20">
        <v>10</v>
      </c>
      <c r="EU86" s="21">
        <v>3.2</v>
      </c>
      <c r="EV86" s="21">
        <v>4.2</v>
      </c>
      <c r="EW86" s="21">
        <f t="shared" si="47"/>
        <v>-1</v>
      </c>
      <c r="EX86" s="21">
        <v>9</v>
      </c>
      <c r="EY86" s="20">
        <v>29</v>
      </c>
      <c r="EZ86" s="21">
        <v>3.3672958299864741</v>
      </c>
      <c r="FA86" s="21">
        <v>8.5555555555555554</v>
      </c>
      <c r="FB86" s="37">
        <v>5</v>
      </c>
      <c r="FC86" s="20">
        <v>0</v>
      </c>
      <c r="FD86" s="29">
        <v>0</v>
      </c>
      <c r="FE86" s="29">
        <v>2</v>
      </c>
      <c r="FF86" s="21">
        <v>0.16666700000000001</v>
      </c>
      <c r="FG86" s="10">
        <v>0.61354355309714304</v>
      </c>
      <c r="FH86" s="10">
        <v>0.27294274491449499</v>
      </c>
      <c r="FI86" s="10">
        <v>0.12646049818518501</v>
      </c>
      <c r="FJ86" s="10">
        <v>0.56534423651955201</v>
      </c>
      <c r="FK86" s="10">
        <v>-7.7658449611357497E-2</v>
      </c>
      <c r="FL86" s="10">
        <v>-0.228090352954265</v>
      </c>
      <c r="FM86" s="21">
        <v>2.9676999999999998</v>
      </c>
      <c r="FN86" s="20">
        <v>107</v>
      </c>
      <c r="FO86" s="28">
        <v>22.8</v>
      </c>
      <c r="FP86" s="21">
        <v>-0.51699098993223158</v>
      </c>
      <c r="FQ86" s="20">
        <v>99</v>
      </c>
      <c r="FR86" s="20">
        <v>106</v>
      </c>
      <c r="FS86" s="20">
        <v>4.7</v>
      </c>
      <c r="FT86" s="20">
        <v>37</v>
      </c>
      <c r="FU86" s="20">
        <v>59</v>
      </c>
      <c r="FV86" s="20">
        <v>61.1</v>
      </c>
      <c r="FW86" s="20">
        <v>0.45900000000000002</v>
      </c>
      <c r="FX86" s="124">
        <v>9</v>
      </c>
      <c r="FY86" s="28">
        <v>12.9</v>
      </c>
      <c r="FZ86" s="123">
        <v>17.8</v>
      </c>
      <c r="GA86" s="129">
        <v>9</v>
      </c>
      <c r="GB86" s="9">
        <v>0</v>
      </c>
      <c r="GC86" s="13">
        <v>4.3</v>
      </c>
      <c r="GD86" s="15">
        <v>0.74</v>
      </c>
      <c r="GE86" s="15">
        <v>0.74</v>
      </c>
      <c r="GF86" s="15">
        <v>0.7238</v>
      </c>
      <c r="GG86" s="15">
        <v>0.84</v>
      </c>
      <c r="GH86" s="9">
        <v>1</v>
      </c>
      <c r="GI86" s="9">
        <v>0</v>
      </c>
      <c r="GJ86" s="11">
        <v>0</v>
      </c>
      <c r="GK86" s="11">
        <v>0</v>
      </c>
      <c r="GL86" s="11">
        <v>0</v>
      </c>
      <c r="GM86" s="29">
        <v>65036621</v>
      </c>
      <c r="GN86" s="21">
        <v>68.594999999999999</v>
      </c>
      <c r="GO86" s="10">
        <v>4.12</v>
      </c>
      <c r="GP86" s="28">
        <v>4.12</v>
      </c>
      <c r="GQ86" s="28">
        <v>48.8</v>
      </c>
      <c r="GR86" s="28">
        <v>48.777000000000001</v>
      </c>
      <c r="GS86" s="28">
        <v>54</v>
      </c>
      <c r="GT86" s="28">
        <v>45.759201050000001</v>
      </c>
      <c r="GU86" s="21">
        <v>0.61699999999999999</v>
      </c>
      <c r="GV86" s="29">
        <v>0</v>
      </c>
      <c r="GW86" s="21">
        <v>2.0007670000000002</v>
      </c>
      <c r="GX86" s="29">
        <v>2</v>
      </c>
      <c r="GY86" s="29">
        <v>0</v>
      </c>
      <c r="GZ86" s="29">
        <v>0</v>
      </c>
      <c r="HA86" s="21">
        <v>14.36</v>
      </c>
      <c r="HB86" s="20">
        <v>11.07</v>
      </c>
      <c r="HC86" s="29">
        <v>1</v>
      </c>
      <c r="HD86" s="29">
        <v>1</v>
      </c>
      <c r="HE86" s="21">
        <v>1</v>
      </c>
      <c r="HF86" s="29">
        <v>7.0000000000000007E-2</v>
      </c>
      <c r="HG86" s="20">
        <v>100</v>
      </c>
      <c r="HH86" s="20">
        <v>100</v>
      </c>
      <c r="HI86" s="21">
        <v>0.99857949999999995</v>
      </c>
      <c r="HJ86" s="20">
        <v>27.3</v>
      </c>
      <c r="HK86" s="21">
        <v>0.99965420000000005</v>
      </c>
      <c r="HL86" s="21">
        <v>1</v>
      </c>
      <c r="HM86" s="29">
        <v>100</v>
      </c>
      <c r="HN86" s="20">
        <v>27.38</v>
      </c>
      <c r="HO86" s="29">
        <v>100</v>
      </c>
      <c r="HP86" s="20">
        <v>100</v>
      </c>
      <c r="HQ86" s="21">
        <v>230.30090000000001</v>
      </c>
      <c r="HR86" s="21">
        <v>56.007449999999999</v>
      </c>
      <c r="HS86" s="40">
        <v>0</v>
      </c>
      <c r="HT86" s="40">
        <v>0</v>
      </c>
      <c r="HU86" s="29">
        <v>3010</v>
      </c>
      <c r="HV86" s="21">
        <v>1.073529</v>
      </c>
      <c r="HW86" s="29">
        <v>298170</v>
      </c>
      <c r="HX86" s="20">
        <v>232172.79999999999</v>
      </c>
      <c r="HY86" s="29">
        <v>0</v>
      </c>
      <c r="HZ86" s="65" t="s">
        <v>772</v>
      </c>
      <c r="IA86" s="20" t="s">
        <v>770</v>
      </c>
      <c r="IB86" s="29">
        <v>5</v>
      </c>
      <c r="IC86" s="11">
        <v>0</v>
      </c>
      <c r="ID86" s="29">
        <v>1</v>
      </c>
      <c r="IE86" s="29">
        <v>1</v>
      </c>
    </row>
    <row r="87" spans="1:239">
      <c r="A87" s="65" t="s">
        <v>732</v>
      </c>
      <c r="B87" s="8" t="s">
        <v>835</v>
      </c>
      <c r="C87" s="9">
        <v>99</v>
      </c>
      <c r="D87" s="20">
        <v>107</v>
      </c>
      <c r="E87" s="9">
        <v>99</v>
      </c>
      <c r="F87" s="77">
        <v>112</v>
      </c>
      <c r="G87" s="9">
        <v>161</v>
      </c>
      <c r="H87" s="20">
        <v>178</v>
      </c>
      <c r="I87" s="20">
        <v>198</v>
      </c>
      <c r="J87" s="20">
        <f t="shared" si="51"/>
        <v>3</v>
      </c>
      <c r="K87" s="21">
        <v>0.10614525139664804</v>
      </c>
      <c r="L87" s="21">
        <f t="shared" si="50"/>
        <v>9.5505617977528087E-2</v>
      </c>
      <c r="M87" s="29">
        <v>1</v>
      </c>
      <c r="N87" s="9">
        <v>161</v>
      </c>
      <c r="O87" s="77">
        <v>187</v>
      </c>
      <c r="P87" s="55">
        <v>40.19</v>
      </c>
      <c r="Q87" s="55">
        <v>41.52</v>
      </c>
      <c r="R87" s="55">
        <v>38.92</v>
      </c>
      <c r="S87" s="20">
        <v>1300</v>
      </c>
      <c r="T87" s="29">
        <v>1066.4371721</v>
      </c>
      <c r="U87" s="29">
        <v>1206.133</v>
      </c>
      <c r="V87" s="11">
        <v>1093.22171</v>
      </c>
      <c r="W87" s="11">
        <v>657</v>
      </c>
      <c r="X87" s="29">
        <v>879.72475028384588</v>
      </c>
      <c r="Y87" s="29">
        <f t="shared" si="52"/>
        <v>5</v>
      </c>
      <c r="Z87" s="29">
        <v>1</v>
      </c>
      <c r="AA87" s="14">
        <v>1.41</v>
      </c>
      <c r="AB87" s="28">
        <v>22.827966666666669</v>
      </c>
      <c r="AC87" s="38">
        <v>89</v>
      </c>
      <c r="AD87" s="38">
        <v>84.6</v>
      </c>
      <c r="AE87" s="38"/>
      <c r="AF87" s="13">
        <v>28.9</v>
      </c>
      <c r="AG87" s="28">
        <v>28.9</v>
      </c>
      <c r="AH87" s="13">
        <v>28.9</v>
      </c>
      <c r="AI87" s="13">
        <v>28.9</v>
      </c>
      <c r="AJ87" s="11">
        <v>1</v>
      </c>
      <c r="AK87" s="13">
        <v>28.9</v>
      </c>
      <c r="AL87" s="13">
        <f t="shared" si="54"/>
        <v>28.899999999999995</v>
      </c>
      <c r="AM87" s="13">
        <f t="shared" si="55"/>
        <v>28.899999999999995</v>
      </c>
      <c r="AN87" s="14">
        <v>28.9</v>
      </c>
      <c r="AO87" s="9">
        <v>1</v>
      </c>
      <c r="AP87" s="57">
        <v>7.8160999999999994E-2</v>
      </c>
      <c r="AQ87" s="20">
        <v>60</v>
      </c>
      <c r="AR87" s="46">
        <v>0.55927729797000003</v>
      </c>
      <c r="AS87" s="28">
        <v>29.2</v>
      </c>
      <c r="AT87" s="12">
        <v>1.6279999999999999</v>
      </c>
      <c r="AU87" s="12">
        <v>2.593</v>
      </c>
      <c r="AV87" s="12">
        <v>2.101</v>
      </c>
      <c r="AW87" s="11">
        <v>1</v>
      </c>
      <c r="AX87" s="28">
        <v>44.023710000000001</v>
      </c>
      <c r="AY87" s="28">
        <v>62.915370000000003</v>
      </c>
      <c r="AZ87" s="28">
        <v>53.278770000000002</v>
      </c>
      <c r="BA87" s="11">
        <v>1</v>
      </c>
      <c r="BB87" s="13">
        <v>56.1</v>
      </c>
      <c r="BC87" s="13">
        <v>46.7</v>
      </c>
      <c r="BD87" s="13">
        <v>37</v>
      </c>
      <c r="BE87" s="13"/>
      <c r="BF87" s="13">
        <v>89.7</v>
      </c>
      <c r="BG87" s="13"/>
      <c r="BH87" s="11">
        <v>33</v>
      </c>
      <c r="BI87" s="11">
        <v>33</v>
      </c>
      <c r="BJ87" s="14">
        <v>3.5</v>
      </c>
      <c r="BK87" s="14">
        <v>1.8</v>
      </c>
      <c r="BL87" s="11">
        <v>1</v>
      </c>
      <c r="BM87" s="14">
        <v>1.7</v>
      </c>
      <c r="BN87" s="14">
        <v>1.26</v>
      </c>
      <c r="BO87" s="17">
        <v>4</v>
      </c>
      <c r="BP87" s="11">
        <v>4</v>
      </c>
      <c r="BQ87" s="11">
        <v>12</v>
      </c>
      <c r="BR87" s="18">
        <v>0.33333333333333331</v>
      </c>
      <c r="BS87" s="13"/>
      <c r="BT87" s="13"/>
      <c r="BU87" s="11"/>
      <c r="BV87" s="11"/>
      <c r="BW87" s="11">
        <v>82</v>
      </c>
      <c r="BX87" s="13">
        <v>28</v>
      </c>
      <c r="BY87" s="13"/>
      <c r="BZ87" s="16">
        <f t="shared" si="39"/>
        <v>55</v>
      </c>
      <c r="CA87" s="11">
        <v>28</v>
      </c>
      <c r="CB87" s="29">
        <v>25.8</v>
      </c>
      <c r="CC87" s="13"/>
      <c r="CD87" s="29">
        <v>26.9</v>
      </c>
      <c r="CE87" s="29"/>
      <c r="CF87" s="29"/>
      <c r="CG87" s="29">
        <v>26.9</v>
      </c>
      <c r="CH87" s="29">
        <v>1</v>
      </c>
      <c r="CI87" s="17">
        <v>24</v>
      </c>
      <c r="CJ87" s="13">
        <v>82</v>
      </c>
      <c r="CK87" s="11">
        <f t="shared" si="53"/>
        <v>30.657142857142855</v>
      </c>
      <c r="CL87" s="131">
        <v>38</v>
      </c>
      <c r="CM87" s="29">
        <v>43.5</v>
      </c>
      <c r="CN87" s="20">
        <v>18</v>
      </c>
      <c r="CO87" s="75">
        <v>84</v>
      </c>
      <c r="CP87" s="75">
        <v>83</v>
      </c>
      <c r="CQ87" s="130">
        <v>45</v>
      </c>
      <c r="CR87" s="75">
        <v>25</v>
      </c>
      <c r="CS87" s="130">
        <v>56</v>
      </c>
      <c r="CT87" s="19">
        <v>79</v>
      </c>
      <c r="CU87" s="19">
        <v>75.599999999999994</v>
      </c>
      <c r="CV87" s="19">
        <v>70.400000000000006</v>
      </c>
      <c r="CW87" s="19">
        <v>70.8</v>
      </c>
      <c r="CX87" s="19">
        <v>75</v>
      </c>
      <c r="CY87" s="11">
        <v>86</v>
      </c>
      <c r="CZ87" s="11"/>
      <c r="DA87" s="20">
        <v>90</v>
      </c>
      <c r="DB87" s="11">
        <v>64</v>
      </c>
      <c r="DC87" s="11">
        <f t="shared" si="41"/>
        <v>77</v>
      </c>
      <c r="DD87" s="11"/>
      <c r="DE87" s="20">
        <v>37</v>
      </c>
      <c r="DF87" s="11">
        <v>61</v>
      </c>
      <c r="DG87" s="11">
        <f t="shared" si="42"/>
        <v>49</v>
      </c>
      <c r="DH87" s="29">
        <v>9</v>
      </c>
      <c r="DI87" s="29">
        <v>2</v>
      </c>
      <c r="DJ87" s="19">
        <v>51.99</v>
      </c>
      <c r="DK87" s="19">
        <v>0.35</v>
      </c>
      <c r="DL87" s="21">
        <v>0</v>
      </c>
      <c r="DM87" s="29">
        <v>0</v>
      </c>
      <c r="DN87" s="21">
        <v>3.3714285748345532</v>
      </c>
      <c r="DO87" s="20">
        <v>0</v>
      </c>
      <c r="DP87" s="20">
        <v>7</v>
      </c>
      <c r="DQ87" s="20">
        <v>-7</v>
      </c>
      <c r="DR87" s="20">
        <f t="shared" si="56"/>
        <v>3</v>
      </c>
      <c r="DS87" s="20">
        <v>12</v>
      </c>
      <c r="DT87" s="20">
        <v>198</v>
      </c>
      <c r="DU87" s="20">
        <v>114</v>
      </c>
      <c r="DV87" s="20">
        <v>30</v>
      </c>
      <c r="DW87" s="21">
        <v>0.4</v>
      </c>
      <c r="DX87" s="21">
        <v>6.6</v>
      </c>
      <c r="DY87" s="21">
        <f t="shared" si="44"/>
        <v>-6.2</v>
      </c>
      <c r="DZ87" s="21">
        <v>3.8</v>
      </c>
      <c r="EA87" s="20">
        <v>12</v>
      </c>
      <c r="EB87" s="20">
        <v>198</v>
      </c>
      <c r="EC87" s="20">
        <v>114</v>
      </c>
      <c r="ED87" s="20">
        <v>30</v>
      </c>
      <c r="EE87" s="21">
        <v>0.4</v>
      </c>
      <c r="EF87" s="21">
        <v>6.6</v>
      </c>
      <c r="EG87" s="21">
        <f t="shared" si="45"/>
        <v>-6.2</v>
      </c>
      <c r="EH87" s="21">
        <v>3.8</v>
      </c>
      <c r="EI87" s="20">
        <v>3</v>
      </c>
      <c r="EJ87" s="20">
        <v>144</v>
      </c>
      <c r="EK87" s="20">
        <v>69</v>
      </c>
      <c r="EL87" s="20">
        <v>21</v>
      </c>
      <c r="EM87" s="21">
        <v>0.14285714285714285</v>
      </c>
      <c r="EN87" s="21">
        <v>6.8571428571428568</v>
      </c>
      <c r="EO87" s="21">
        <f t="shared" si="46"/>
        <v>-6.7142857142857144</v>
      </c>
      <c r="EP87" s="21">
        <v>3.2857142857142856</v>
      </c>
      <c r="EQ87" s="20">
        <v>0</v>
      </c>
      <c r="ER87" s="20">
        <v>77</v>
      </c>
      <c r="ES87" s="20">
        <v>33</v>
      </c>
      <c r="ET87" s="20">
        <v>11</v>
      </c>
      <c r="EU87" s="21">
        <v>0</v>
      </c>
      <c r="EV87" s="21">
        <v>7</v>
      </c>
      <c r="EW87" s="21">
        <f t="shared" si="47"/>
        <v>-7</v>
      </c>
      <c r="EX87" s="21">
        <v>3</v>
      </c>
      <c r="EY87" s="20">
        <v>0</v>
      </c>
      <c r="EZ87" s="21">
        <v>-0.69314718055994529</v>
      </c>
      <c r="FA87" s="21">
        <v>12.055555555555555</v>
      </c>
      <c r="FB87" s="37">
        <v>12</v>
      </c>
      <c r="FC87" s="20">
        <v>0</v>
      </c>
      <c r="FD87" s="29">
        <v>0</v>
      </c>
      <c r="FE87" s="29">
        <v>2</v>
      </c>
      <c r="FF87" s="21">
        <v>8.8234999999999994E-2</v>
      </c>
      <c r="FG87" s="10">
        <v>-1.17456074368758</v>
      </c>
      <c r="FH87" s="10"/>
      <c r="FI87" s="10"/>
      <c r="FJ87" s="10">
        <v>-1.1698380617644499</v>
      </c>
      <c r="FK87" s="10">
        <v>-1.2036375560024</v>
      </c>
      <c r="FL87" s="10"/>
      <c r="FM87" s="21"/>
      <c r="FN87" s="20">
        <v>85</v>
      </c>
      <c r="FQ87" s="20">
        <v>102</v>
      </c>
      <c r="FR87" s="20">
        <v>107</v>
      </c>
      <c r="FS87" s="28">
        <v>40</v>
      </c>
      <c r="FT87" s="20">
        <v>49</v>
      </c>
      <c r="FU87" s="20">
        <v>92</v>
      </c>
      <c r="FX87" s="124">
        <v>17</v>
      </c>
      <c r="FY87" s="28">
        <v>17.100000000000001</v>
      </c>
      <c r="FZ87" s="123">
        <v>48.8</v>
      </c>
      <c r="GA87" s="129">
        <v>17</v>
      </c>
      <c r="GB87" s="9">
        <v>0</v>
      </c>
      <c r="GC87" s="13">
        <v>8.6</v>
      </c>
      <c r="GD87" s="15">
        <v>0.14000000000000001</v>
      </c>
      <c r="GE87" s="15">
        <v>0.14000000000000001</v>
      </c>
      <c r="GF87" s="15">
        <v>6.0900000000000003E-2</v>
      </c>
      <c r="GG87" s="15">
        <v>0.22</v>
      </c>
      <c r="GH87" s="9">
        <v>0</v>
      </c>
      <c r="GI87" s="9">
        <v>0</v>
      </c>
      <c r="GJ87" s="11">
        <v>1</v>
      </c>
      <c r="GK87" s="11">
        <v>0</v>
      </c>
      <c r="GL87" s="11">
        <v>0</v>
      </c>
      <c r="GM87" s="29">
        <v>6962156</v>
      </c>
      <c r="GN87" s="21">
        <v>6.4</v>
      </c>
      <c r="GO87" s="10">
        <v>6.73</v>
      </c>
      <c r="GP87" s="28">
        <v>7.1479999999999997</v>
      </c>
      <c r="GQ87" s="28">
        <v>5.3</v>
      </c>
      <c r="GR87" s="28">
        <v>5.3259999999999996</v>
      </c>
      <c r="GS87" s="28">
        <v>5.7</v>
      </c>
      <c r="GT87" s="28">
        <v>91.712699889999996</v>
      </c>
      <c r="GU87" s="21">
        <v>1</v>
      </c>
      <c r="GV87" s="29">
        <v>0</v>
      </c>
      <c r="GW87" s="21">
        <v>3.5209220000000001</v>
      </c>
      <c r="GX87" s="29">
        <v>0</v>
      </c>
      <c r="GY87" s="29">
        <v>0</v>
      </c>
      <c r="GZ87" s="29">
        <v>0</v>
      </c>
      <c r="HA87" s="21">
        <v>-1.59</v>
      </c>
      <c r="HB87" s="20">
        <v>-2.08</v>
      </c>
      <c r="HC87" s="29">
        <v>1</v>
      </c>
      <c r="HD87" s="29">
        <v>1</v>
      </c>
      <c r="HE87" s="21">
        <v>1</v>
      </c>
      <c r="HF87" s="29">
        <v>100</v>
      </c>
      <c r="HG87" s="20">
        <v>100</v>
      </c>
      <c r="HH87" s="20">
        <v>71</v>
      </c>
      <c r="HI87" s="21">
        <v>0</v>
      </c>
      <c r="HJ87" s="20">
        <v>1057.96</v>
      </c>
      <c r="HK87" s="21">
        <v>0</v>
      </c>
      <c r="HL87" s="21">
        <v>0</v>
      </c>
      <c r="HM87" s="29">
        <v>0</v>
      </c>
      <c r="HN87" s="20">
        <v>1057.96</v>
      </c>
      <c r="HO87" s="29">
        <v>0</v>
      </c>
      <c r="HP87" s="20">
        <v>0</v>
      </c>
      <c r="HQ87" s="21">
        <v>0</v>
      </c>
      <c r="HR87" s="21">
        <v>259.42439999999999</v>
      </c>
      <c r="HS87" s="40">
        <v>1</v>
      </c>
      <c r="HT87" s="40">
        <v>1</v>
      </c>
      <c r="HU87" s="29">
        <v>6460</v>
      </c>
      <c r="HV87" s="21">
        <v>1.43649</v>
      </c>
      <c r="HW87" s="29">
        <v>24670</v>
      </c>
      <c r="HX87" s="20">
        <v>27283.81</v>
      </c>
      <c r="HY87" s="29">
        <v>1</v>
      </c>
      <c r="HZ87" s="65" t="s">
        <v>754</v>
      </c>
      <c r="IA87" s="20" t="s">
        <v>804</v>
      </c>
      <c r="IB87" s="29">
        <v>6</v>
      </c>
      <c r="IC87" s="11">
        <v>0</v>
      </c>
      <c r="ID87" s="29">
        <v>1</v>
      </c>
      <c r="IE87" s="29">
        <v>1</v>
      </c>
    </row>
    <row r="88" spans="1:239">
      <c r="A88" s="65" t="s">
        <v>836</v>
      </c>
      <c r="B88" s="8" t="s">
        <v>837</v>
      </c>
      <c r="C88" s="9"/>
      <c r="D88" s="20">
        <v>34</v>
      </c>
      <c r="E88" s="9">
        <v>34</v>
      </c>
      <c r="F88" s="77">
        <v>49.5</v>
      </c>
      <c r="G88" s="9"/>
      <c r="H88" s="20">
        <v>44</v>
      </c>
      <c r="I88" s="20">
        <v>91</v>
      </c>
      <c r="J88" s="20">
        <f t="shared" si="51"/>
        <v>2</v>
      </c>
      <c r="K88" s="21">
        <v>1.0681818181818181</v>
      </c>
      <c r="L88" s="20"/>
      <c r="M88" s="29">
        <v>0</v>
      </c>
      <c r="N88" s="9">
        <v>44</v>
      </c>
      <c r="O88" s="77">
        <v>64.5</v>
      </c>
      <c r="P88" s="55">
        <v>69</v>
      </c>
      <c r="Q88" s="55">
        <v>70.48</v>
      </c>
      <c r="R88" s="55">
        <v>67.599999999999994</v>
      </c>
      <c r="S88" s="20">
        <v>130</v>
      </c>
      <c r="T88" s="29"/>
      <c r="U88" s="29">
        <v>11818.07</v>
      </c>
      <c r="V88" s="11"/>
      <c r="W88" s="11">
        <v>10989</v>
      </c>
      <c r="X88" s="29">
        <v>9114.7351793262533</v>
      </c>
      <c r="Y88" s="29">
        <f t="shared" si="52"/>
        <v>3</v>
      </c>
      <c r="Z88" s="29">
        <v>0</v>
      </c>
      <c r="AA88" s="14">
        <v>1.77</v>
      </c>
      <c r="AB88" s="28">
        <v>73.086106666666666</v>
      </c>
      <c r="AC88" s="38"/>
      <c r="AD88" s="38"/>
      <c r="AE88" s="38"/>
      <c r="AF88" s="13"/>
      <c r="AG88" s="13"/>
      <c r="AH88" s="13"/>
      <c r="AI88" s="13"/>
      <c r="AJ88" s="11">
        <v>0</v>
      </c>
      <c r="AK88" s="13">
        <v>38.1</v>
      </c>
      <c r="AL88" s="13"/>
      <c r="AM88" s="13">
        <v>38.176250000000003</v>
      </c>
      <c r="AN88" s="14">
        <v>39.687620000000003</v>
      </c>
      <c r="AO88" s="9"/>
      <c r="AP88" s="57">
        <v>0.184693</v>
      </c>
      <c r="AQ88" s="20">
        <v>42</v>
      </c>
      <c r="AR88" s="46">
        <v>0.189838332936</v>
      </c>
      <c r="AS88" s="28"/>
      <c r="AT88" s="12"/>
      <c r="AU88" s="12"/>
      <c r="AV88" s="12"/>
      <c r="AW88" s="11">
        <v>0</v>
      </c>
      <c r="AX88" s="28">
        <v>50.151919999999997</v>
      </c>
      <c r="AY88" s="28">
        <v>76.227990000000005</v>
      </c>
      <c r="AZ88" s="28">
        <v>66.202169999999995</v>
      </c>
      <c r="BA88" s="11">
        <v>1</v>
      </c>
      <c r="BB88" s="13">
        <v>49.4</v>
      </c>
      <c r="BC88" s="13">
        <v>32.799999999999997</v>
      </c>
      <c r="BD88" s="13">
        <v>22.4</v>
      </c>
      <c r="BE88" s="13">
        <v>2.1</v>
      </c>
      <c r="BF88" s="13"/>
      <c r="BG88" s="13"/>
      <c r="BH88" s="11">
        <v>233</v>
      </c>
      <c r="BI88" s="11">
        <v>233</v>
      </c>
      <c r="BJ88" s="14">
        <v>2.2000000000000002</v>
      </c>
      <c r="BK88" s="14">
        <v>6.7</v>
      </c>
      <c r="BL88" s="11">
        <v>0</v>
      </c>
      <c r="BM88" s="14"/>
      <c r="BN88" s="14">
        <v>2.5</v>
      </c>
      <c r="BO88" s="17">
        <v>143</v>
      </c>
      <c r="BP88" s="11">
        <v>142</v>
      </c>
      <c r="BQ88" s="11">
        <v>323</v>
      </c>
      <c r="BR88" s="18">
        <v>0.43962848297213625</v>
      </c>
      <c r="BS88" s="13">
        <v>98</v>
      </c>
      <c r="BT88" s="13"/>
      <c r="BU88" s="11">
        <v>98</v>
      </c>
      <c r="BV88" s="11"/>
      <c r="BW88" s="11">
        <v>70</v>
      </c>
      <c r="BX88" s="13">
        <v>90</v>
      </c>
      <c r="BY88" s="13"/>
      <c r="BZ88" s="16">
        <f t="shared" si="39"/>
        <v>80</v>
      </c>
      <c r="CA88" s="11">
        <v>82</v>
      </c>
      <c r="CB88" s="29"/>
      <c r="CC88" s="13"/>
      <c r="CD88" s="29">
        <v>82</v>
      </c>
      <c r="CE88" s="29"/>
      <c r="CF88" s="29"/>
      <c r="CG88" s="29">
        <v>82</v>
      </c>
      <c r="CH88" s="29">
        <v>1</v>
      </c>
      <c r="CI88" s="17">
        <v>89</v>
      </c>
      <c r="CJ88" s="13">
        <v>78</v>
      </c>
      <c r="CK88" s="11">
        <f t="shared" si="53"/>
        <v>69</v>
      </c>
      <c r="CL88" s="131">
        <v>64</v>
      </c>
      <c r="CM88" s="29">
        <v>75.333333333333329</v>
      </c>
      <c r="CN88" s="20">
        <v>97</v>
      </c>
      <c r="CO88" s="75">
        <v>92</v>
      </c>
      <c r="CP88" s="75">
        <v>88</v>
      </c>
      <c r="CQ88" s="130">
        <v>83</v>
      </c>
      <c r="CR88" s="75">
        <v>88</v>
      </c>
      <c r="CS88" s="130">
        <v>83</v>
      </c>
      <c r="CT88" s="19">
        <v>88.666666666666671</v>
      </c>
      <c r="CU88" s="19">
        <v>91.333333333333329</v>
      </c>
      <c r="CV88" s="19">
        <v>87.6</v>
      </c>
      <c r="CW88" s="19">
        <v>44</v>
      </c>
      <c r="CX88" s="19">
        <v>89.2</v>
      </c>
      <c r="CY88" s="11">
        <v>94</v>
      </c>
      <c r="CZ88" s="11"/>
      <c r="DA88" s="20">
        <v>66</v>
      </c>
      <c r="DB88" s="11">
        <v>95</v>
      </c>
      <c r="DC88" s="11">
        <f t="shared" si="41"/>
        <v>80.5</v>
      </c>
      <c r="DD88" s="11"/>
      <c r="DE88" s="20">
        <v>86</v>
      </c>
      <c r="DF88" s="11">
        <v>86</v>
      </c>
      <c r="DG88" s="11">
        <f t="shared" si="42"/>
        <v>86</v>
      </c>
      <c r="DH88" s="29">
        <v>41</v>
      </c>
      <c r="DI88" s="29">
        <v>77</v>
      </c>
      <c r="DJ88" s="19">
        <v>0</v>
      </c>
      <c r="DK88" s="19">
        <v>0</v>
      </c>
      <c r="DL88" s="21"/>
      <c r="DM88" s="29">
        <v>0</v>
      </c>
      <c r="DN88" s="21">
        <v>20.485714094979432</v>
      </c>
      <c r="DO88" s="20">
        <v>0</v>
      </c>
      <c r="DP88" s="20">
        <v>10</v>
      </c>
      <c r="DQ88" s="20">
        <v>-10</v>
      </c>
      <c r="DR88" s="20">
        <f t="shared" si="56"/>
        <v>0</v>
      </c>
      <c r="DS88" s="20">
        <v>0</v>
      </c>
      <c r="DT88" s="20">
        <v>650</v>
      </c>
      <c r="DU88" s="20">
        <v>0</v>
      </c>
      <c r="DV88" s="20">
        <v>65</v>
      </c>
      <c r="DW88" s="21">
        <v>0</v>
      </c>
      <c r="DX88" s="21">
        <v>10</v>
      </c>
      <c r="DY88" s="21">
        <f t="shared" si="44"/>
        <v>-10</v>
      </c>
      <c r="DZ88" s="21">
        <v>0</v>
      </c>
      <c r="EA88" s="20">
        <v>0</v>
      </c>
      <c r="EB88" s="20">
        <v>310</v>
      </c>
      <c r="EC88" s="20">
        <v>0</v>
      </c>
      <c r="ED88" s="20">
        <v>31</v>
      </c>
      <c r="EE88" s="21">
        <v>0</v>
      </c>
      <c r="EF88" s="21">
        <v>10</v>
      </c>
      <c r="EG88" s="21">
        <f t="shared" si="45"/>
        <v>-10</v>
      </c>
      <c r="EH88" s="21">
        <v>0</v>
      </c>
      <c r="EI88" s="20">
        <v>0</v>
      </c>
      <c r="EJ88" s="20">
        <v>210</v>
      </c>
      <c r="EK88" s="20">
        <v>0</v>
      </c>
      <c r="EL88" s="20">
        <v>21</v>
      </c>
      <c r="EM88" s="21">
        <v>0</v>
      </c>
      <c r="EN88" s="21">
        <v>10</v>
      </c>
      <c r="EO88" s="21">
        <f t="shared" si="46"/>
        <v>-10</v>
      </c>
      <c r="EP88" s="21">
        <v>0</v>
      </c>
      <c r="EQ88" s="20">
        <v>0</v>
      </c>
      <c r="ER88" s="20">
        <v>110</v>
      </c>
      <c r="ES88" s="20">
        <v>0</v>
      </c>
      <c r="ET88" s="20">
        <v>11</v>
      </c>
      <c r="EU88" s="21">
        <v>0</v>
      </c>
      <c r="EV88" s="21">
        <v>10</v>
      </c>
      <c r="EW88" s="21">
        <f t="shared" si="47"/>
        <v>-10</v>
      </c>
      <c r="EX88" s="21">
        <v>0</v>
      </c>
      <c r="EY88" s="20">
        <v>0</v>
      </c>
      <c r="EZ88" s="21">
        <v>-0.69314718055994529</v>
      </c>
      <c r="FA88" s="21">
        <v>12.388888888888889</v>
      </c>
      <c r="FB88" s="37">
        <v>13</v>
      </c>
      <c r="FC88" s="20">
        <v>0</v>
      </c>
      <c r="FD88" s="29">
        <v>0</v>
      </c>
      <c r="FE88" s="29">
        <v>1</v>
      </c>
      <c r="FF88" s="21">
        <v>0.35662949999999999</v>
      </c>
      <c r="FG88" s="10">
        <v>-1.1030625097814799</v>
      </c>
      <c r="FH88" s="10">
        <v>0.238920727893909</v>
      </c>
      <c r="FI88" s="10">
        <v>-0.34876157326587198</v>
      </c>
      <c r="FJ88" s="10">
        <v>-0.14866746520517199</v>
      </c>
      <c r="FK88" s="10">
        <v>0.49359093898186901</v>
      </c>
      <c r="FL88" s="10">
        <v>-0.57535118438246402</v>
      </c>
      <c r="FM88" s="21"/>
      <c r="FN88" s="20">
        <v>107</v>
      </c>
      <c r="FQ88" s="20">
        <v>84</v>
      </c>
      <c r="FR88" s="20">
        <v>106</v>
      </c>
      <c r="FS88" s="20">
        <v>2.2000000000000002</v>
      </c>
      <c r="FT88" s="20">
        <v>10</v>
      </c>
      <c r="FU88" s="20">
        <v>8</v>
      </c>
      <c r="FV88" s="20">
        <v>9.6999999999999993</v>
      </c>
      <c r="FX88" s="124"/>
      <c r="FZ88" s="123">
        <v>0</v>
      </c>
      <c r="GA88" s="129">
        <v>0</v>
      </c>
      <c r="GB88" s="9">
        <v>1</v>
      </c>
      <c r="GC88" s="13">
        <v>98.8</v>
      </c>
      <c r="GD88" s="15">
        <v>0.41983110000000001</v>
      </c>
      <c r="GE88" s="15"/>
      <c r="GF88" s="15">
        <v>0</v>
      </c>
      <c r="GG88" s="15">
        <v>0.06</v>
      </c>
      <c r="GH88" s="9">
        <v>0</v>
      </c>
      <c r="GI88" s="9">
        <v>0</v>
      </c>
      <c r="GJ88" s="11">
        <v>0</v>
      </c>
      <c r="GK88" s="11">
        <v>0</v>
      </c>
      <c r="GL88" s="9">
        <v>1</v>
      </c>
      <c r="GM88" s="29">
        <v>15846648</v>
      </c>
      <c r="GN88" s="21">
        <v>18.978999999999999</v>
      </c>
      <c r="GO88" s="10">
        <v>6.56</v>
      </c>
      <c r="GP88" s="28">
        <v>6.56</v>
      </c>
      <c r="GQ88" s="28">
        <v>78.5</v>
      </c>
      <c r="GR88" s="28">
        <v>78.218999999999994</v>
      </c>
      <c r="GS88" s="28">
        <v>82.8</v>
      </c>
      <c r="GT88" s="28">
        <v>19.220800400000002</v>
      </c>
      <c r="GU88" s="21">
        <v>2.862E-2</v>
      </c>
      <c r="GV88" s="29">
        <v>1</v>
      </c>
      <c r="GW88" s="21">
        <v>9.1361329999999992</v>
      </c>
      <c r="GX88" s="29">
        <v>89</v>
      </c>
      <c r="GY88" s="29">
        <v>1</v>
      </c>
      <c r="GZ88" s="29">
        <v>1</v>
      </c>
      <c r="HA88" s="21">
        <v>24.41</v>
      </c>
      <c r="HB88" s="20">
        <v>23.93</v>
      </c>
      <c r="HC88" s="29">
        <v>1</v>
      </c>
      <c r="HD88" s="29">
        <v>0</v>
      </c>
      <c r="HE88" s="21">
        <v>0.47960000000000003</v>
      </c>
      <c r="HF88" s="29">
        <v>37.265000000000001</v>
      </c>
      <c r="HG88" s="20">
        <v>69</v>
      </c>
      <c r="HH88" s="20">
        <v>94</v>
      </c>
      <c r="HI88" s="21">
        <v>0.1242723</v>
      </c>
      <c r="HJ88" s="20">
        <v>341.35</v>
      </c>
      <c r="HK88" s="21">
        <v>0.27054030000000001</v>
      </c>
      <c r="HL88" s="21">
        <v>0.23</v>
      </c>
      <c r="HM88" s="29">
        <v>13</v>
      </c>
      <c r="HN88" s="20">
        <v>341.33</v>
      </c>
      <c r="HO88" s="29">
        <v>27</v>
      </c>
      <c r="HP88" s="20">
        <v>23</v>
      </c>
      <c r="HQ88" s="21">
        <v>19.220079999999999</v>
      </c>
      <c r="HR88" s="21">
        <v>7.3541030000000003</v>
      </c>
      <c r="HS88" s="40">
        <v>0</v>
      </c>
      <c r="HT88" s="40">
        <v>0</v>
      </c>
      <c r="HU88" s="29">
        <v>4700</v>
      </c>
      <c r="HV88" s="21">
        <v>1.0718000000000001</v>
      </c>
      <c r="HW88" s="29">
        <v>2149690</v>
      </c>
      <c r="HX88" s="20">
        <v>1912761</v>
      </c>
      <c r="HY88" s="29">
        <v>0</v>
      </c>
      <c r="HZ88" s="65" t="s">
        <v>776</v>
      </c>
      <c r="IA88" s="20" t="s">
        <v>702</v>
      </c>
      <c r="IB88" s="29">
        <v>1</v>
      </c>
      <c r="IC88" s="11">
        <v>0</v>
      </c>
      <c r="ID88" s="29">
        <v>0</v>
      </c>
      <c r="IE88" s="29">
        <v>1</v>
      </c>
    </row>
    <row r="89" spans="1:239">
      <c r="A89" s="65" t="s">
        <v>757</v>
      </c>
      <c r="B89" s="8" t="s">
        <v>838</v>
      </c>
      <c r="C89" s="9">
        <v>87</v>
      </c>
      <c r="D89" s="20">
        <v>90</v>
      </c>
      <c r="E89" s="9">
        <v>87</v>
      </c>
      <c r="F89" s="77">
        <v>105</v>
      </c>
      <c r="G89" s="9">
        <v>139</v>
      </c>
      <c r="H89" s="20">
        <v>148</v>
      </c>
      <c r="I89" s="20">
        <v>185</v>
      </c>
      <c r="J89" s="20">
        <f t="shared" si="51"/>
        <v>3</v>
      </c>
      <c r="K89" s="21">
        <v>0.17584745762711865</v>
      </c>
      <c r="L89" s="21">
        <f>ABS((H89-G89)/H89)</f>
        <v>6.0810810810810814E-2</v>
      </c>
      <c r="M89" s="29">
        <v>1</v>
      </c>
      <c r="N89" s="9">
        <v>139</v>
      </c>
      <c r="O89" s="77">
        <v>173</v>
      </c>
      <c r="P89" s="55">
        <v>49.54</v>
      </c>
      <c r="Q89" s="55">
        <v>51.68</v>
      </c>
      <c r="R89" s="55">
        <v>47.5</v>
      </c>
      <c r="S89" s="20">
        <v>1200</v>
      </c>
      <c r="T89" s="29">
        <v>1505.0202019000001</v>
      </c>
      <c r="U89" s="29">
        <v>1401.691</v>
      </c>
      <c r="V89" s="11">
        <v>1649.1469520000001</v>
      </c>
      <c r="W89" s="11">
        <v>1248</v>
      </c>
      <c r="X89" s="29">
        <v>1362.7355666783442</v>
      </c>
      <c r="Y89" s="29">
        <f t="shared" si="52"/>
        <v>5</v>
      </c>
      <c r="Z89" s="29">
        <v>1</v>
      </c>
      <c r="AA89" s="14">
        <v>1.0900000000000001</v>
      </c>
      <c r="AB89" s="28">
        <v>56.369499999999995</v>
      </c>
      <c r="AC89" s="38">
        <v>80</v>
      </c>
      <c r="AD89" s="38">
        <v>67.8</v>
      </c>
      <c r="AE89" s="38"/>
      <c r="AF89" s="13">
        <v>54.12</v>
      </c>
      <c r="AG89" s="28">
        <v>41.28</v>
      </c>
      <c r="AH89" s="13">
        <v>41.3</v>
      </c>
      <c r="AI89" s="13">
        <v>45.566666666666663</v>
      </c>
      <c r="AJ89" s="11">
        <v>1</v>
      </c>
      <c r="AK89" s="13">
        <v>45.566666666666663</v>
      </c>
      <c r="AL89" s="13">
        <f>AVERAGE(AF89:AH89)</f>
        <v>45.566666666666663</v>
      </c>
      <c r="AM89" s="13">
        <f>AVERAGE(AF89:AH89)</f>
        <v>45.566666666666663</v>
      </c>
      <c r="AN89" s="14">
        <v>54.12</v>
      </c>
      <c r="AO89" s="9">
        <v>1</v>
      </c>
      <c r="AP89" s="57">
        <v>4.2025E-2</v>
      </c>
      <c r="AQ89" s="20">
        <v>44</v>
      </c>
      <c r="AR89" s="46">
        <v>0.35323392486799998</v>
      </c>
      <c r="AS89" s="28">
        <v>20.100000000000001</v>
      </c>
      <c r="AT89" s="12">
        <v>1.661</v>
      </c>
      <c r="AU89" s="12">
        <v>2.8820000000000001</v>
      </c>
      <c r="AV89" s="12">
        <v>2.2679999999999998</v>
      </c>
      <c r="AW89" s="11">
        <v>1</v>
      </c>
      <c r="AX89" s="28">
        <v>18.603120000000001</v>
      </c>
      <c r="AY89" s="28">
        <v>38.214210000000001</v>
      </c>
      <c r="AZ89" s="28">
        <v>28.352239999999998</v>
      </c>
      <c r="BA89" s="11">
        <v>1</v>
      </c>
      <c r="BB89" s="13">
        <v>81.400000000000006</v>
      </c>
      <c r="BC89" s="13">
        <v>71.7</v>
      </c>
      <c r="BD89" s="13">
        <v>61.8</v>
      </c>
      <c r="BE89" s="13">
        <v>1.75</v>
      </c>
      <c r="BF89" s="13">
        <v>29.6</v>
      </c>
      <c r="BG89" s="13">
        <v>0.51800000000000002</v>
      </c>
      <c r="BH89" s="11">
        <v>43</v>
      </c>
      <c r="BI89" s="11">
        <v>43</v>
      </c>
      <c r="BJ89" s="14">
        <v>3.55</v>
      </c>
      <c r="BK89" s="14">
        <v>1.6</v>
      </c>
      <c r="BL89" s="11">
        <v>1</v>
      </c>
      <c r="BM89" s="14">
        <v>2</v>
      </c>
      <c r="BN89" s="14">
        <v>0.625</v>
      </c>
      <c r="BO89" s="17">
        <v>6</v>
      </c>
      <c r="BP89" s="11">
        <v>6</v>
      </c>
      <c r="BQ89" s="11">
        <v>8</v>
      </c>
      <c r="BR89" s="18">
        <v>0.75</v>
      </c>
      <c r="BS89" s="13">
        <v>85</v>
      </c>
      <c r="BT89" s="13">
        <v>80</v>
      </c>
      <c r="BU89" s="11">
        <v>40</v>
      </c>
      <c r="BV89" s="11"/>
      <c r="BW89" s="11">
        <v>21</v>
      </c>
      <c r="BX89" s="13">
        <v>47.2</v>
      </c>
      <c r="BY89" s="13"/>
      <c r="BZ89" s="16">
        <f t="shared" si="39"/>
        <v>34.1</v>
      </c>
      <c r="CA89" s="11">
        <v>40</v>
      </c>
      <c r="CB89" s="29">
        <v>44.3</v>
      </c>
      <c r="CC89" s="13"/>
      <c r="CD89" s="29">
        <v>42.15</v>
      </c>
      <c r="CE89" s="29"/>
      <c r="CF89" s="29"/>
      <c r="CG89" s="29">
        <v>42.15</v>
      </c>
      <c r="CH89" s="29">
        <v>1</v>
      </c>
      <c r="CI89" s="17">
        <v>42</v>
      </c>
      <c r="CJ89" s="13">
        <v>73.7</v>
      </c>
      <c r="CK89" s="11">
        <f t="shared" si="53"/>
        <v>40.75714285714286</v>
      </c>
      <c r="CL89" s="131">
        <v>53</v>
      </c>
      <c r="CM89" s="29">
        <v>38.6</v>
      </c>
      <c r="CN89" s="20">
        <v>38</v>
      </c>
      <c r="CO89" s="75">
        <v>51</v>
      </c>
      <c r="CP89" s="75">
        <v>51</v>
      </c>
      <c r="CQ89" s="130">
        <v>17</v>
      </c>
      <c r="CR89" s="75">
        <v>54</v>
      </c>
      <c r="CS89" s="130">
        <v>48</v>
      </c>
      <c r="CT89" s="19">
        <v>81.8</v>
      </c>
      <c r="CU89" s="19">
        <v>58.4</v>
      </c>
      <c r="CV89" s="19">
        <v>53</v>
      </c>
      <c r="CW89" s="19">
        <v>32</v>
      </c>
      <c r="CX89" s="19">
        <v>64.400000000000006</v>
      </c>
      <c r="CY89" s="11">
        <v>69</v>
      </c>
      <c r="CZ89" s="11">
        <v>72</v>
      </c>
      <c r="DA89" s="11">
        <v>53</v>
      </c>
      <c r="DB89" s="11">
        <v>53</v>
      </c>
      <c r="DC89" s="11">
        <f t="shared" si="41"/>
        <v>59.333333333333336</v>
      </c>
      <c r="DD89" s="11">
        <v>57</v>
      </c>
      <c r="DE89" s="20">
        <v>35</v>
      </c>
      <c r="DF89" s="11"/>
      <c r="DG89" s="11">
        <f t="shared" si="42"/>
        <v>46</v>
      </c>
      <c r="DH89" s="29">
        <v>27</v>
      </c>
      <c r="DI89" s="29">
        <v>6</v>
      </c>
      <c r="DJ89" s="19">
        <v>52.41</v>
      </c>
      <c r="DK89" s="19">
        <v>0.19</v>
      </c>
      <c r="DL89" s="21">
        <v>0</v>
      </c>
      <c r="DM89" s="29">
        <v>0</v>
      </c>
      <c r="DN89" s="21">
        <v>2.2285714149475102</v>
      </c>
      <c r="DO89" s="20">
        <v>2</v>
      </c>
      <c r="DP89" s="20">
        <v>3</v>
      </c>
      <c r="DQ89" s="20">
        <v>-1</v>
      </c>
      <c r="DR89" s="20">
        <f t="shared" si="56"/>
        <v>9</v>
      </c>
      <c r="DS89" s="20">
        <v>32</v>
      </c>
      <c r="DT89" s="20">
        <v>151</v>
      </c>
      <c r="DU89" s="20">
        <v>181</v>
      </c>
      <c r="DV89" s="20">
        <v>30</v>
      </c>
      <c r="DW89" s="21">
        <v>1.0666666666666667</v>
      </c>
      <c r="DX89" s="21">
        <v>5.0333333333333332</v>
      </c>
      <c r="DY89" s="21">
        <f t="shared" si="44"/>
        <v>-3.9666666666666668</v>
      </c>
      <c r="DZ89" s="21">
        <v>6.0333333333333332</v>
      </c>
      <c r="EA89" s="20">
        <v>32</v>
      </c>
      <c r="EB89" s="20">
        <v>151</v>
      </c>
      <c r="EC89" s="20">
        <v>181</v>
      </c>
      <c r="ED89" s="20">
        <v>30</v>
      </c>
      <c r="EE89" s="21">
        <v>1.0666666666666667</v>
      </c>
      <c r="EF89" s="21">
        <v>5.0333333333333332</v>
      </c>
      <c r="EG89" s="21">
        <f t="shared" si="45"/>
        <v>-3.9666666666666668</v>
      </c>
      <c r="EH89" s="21">
        <v>6.0333333333333332</v>
      </c>
      <c r="EI89" s="20">
        <v>26</v>
      </c>
      <c r="EJ89" s="20">
        <v>94</v>
      </c>
      <c r="EK89" s="20">
        <v>142</v>
      </c>
      <c r="EL89" s="20">
        <v>21</v>
      </c>
      <c r="EM89" s="21">
        <v>1.2380952380952381</v>
      </c>
      <c r="EN89" s="21">
        <v>4.4761904761904763</v>
      </c>
      <c r="EO89" s="21">
        <f t="shared" si="46"/>
        <v>-3.2380952380952381</v>
      </c>
      <c r="EP89" s="21">
        <v>6.7619047619047619</v>
      </c>
      <c r="EQ89" s="20">
        <v>22</v>
      </c>
      <c r="ER89" s="20">
        <v>34</v>
      </c>
      <c r="ES89" s="20">
        <v>98</v>
      </c>
      <c r="ET89" s="20">
        <v>11</v>
      </c>
      <c r="EU89" s="21">
        <v>2</v>
      </c>
      <c r="EV89" s="21">
        <v>3.0909090909090908</v>
      </c>
      <c r="EW89" s="21">
        <f t="shared" si="47"/>
        <v>-1.0909090909090908</v>
      </c>
      <c r="EX89" s="21">
        <v>8.9090909090909083</v>
      </c>
      <c r="EY89" s="20">
        <v>0</v>
      </c>
      <c r="EZ89" s="21">
        <v>-0.69314718055994529</v>
      </c>
      <c r="FA89" s="21">
        <v>8.3888888888888893</v>
      </c>
      <c r="FB89" s="37">
        <v>7</v>
      </c>
      <c r="FC89" s="20">
        <v>0</v>
      </c>
      <c r="FD89" s="29">
        <v>0</v>
      </c>
      <c r="FE89" s="29">
        <v>2</v>
      </c>
      <c r="FF89" s="21">
        <v>9.8039000000000001E-2</v>
      </c>
      <c r="FG89" s="10">
        <v>-0.29171288415045399</v>
      </c>
      <c r="FH89" s="10">
        <v>-0.87125817585656495</v>
      </c>
      <c r="FI89" s="10">
        <v>4.7393144029681103E-2</v>
      </c>
      <c r="FJ89" s="10">
        <v>-0.33769085919806602</v>
      </c>
      <c r="FK89" s="10">
        <v>-9.7340965303572002E-2</v>
      </c>
      <c r="FL89" s="10">
        <v>-0.23549296752030999</v>
      </c>
      <c r="FM89" s="21">
        <v>4.7473900000000002</v>
      </c>
      <c r="FN89" s="20">
        <v>166</v>
      </c>
      <c r="FO89" s="28">
        <v>21.9</v>
      </c>
      <c r="FP89" s="21">
        <v>-2.8779546593192179E-2</v>
      </c>
      <c r="FQ89" s="20">
        <v>102</v>
      </c>
      <c r="FR89" s="20">
        <v>104</v>
      </c>
      <c r="FS89" s="20">
        <v>31.7</v>
      </c>
      <c r="FT89" s="20">
        <v>42</v>
      </c>
      <c r="FU89" s="20">
        <v>35</v>
      </c>
      <c r="FV89" s="20">
        <v>35.700000000000003</v>
      </c>
      <c r="FX89" s="124">
        <v>13</v>
      </c>
      <c r="FZ89" s="123">
        <v>19.2</v>
      </c>
      <c r="GA89" s="129">
        <v>13</v>
      </c>
      <c r="GB89" s="9">
        <v>1</v>
      </c>
      <c r="GC89" s="13">
        <v>91</v>
      </c>
      <c r="GD89" s="15">
        <v>0.72</v>
      </c>
      <c r="GE89" s="15">
        <v>0.72</v>
      </c>
      <c r="GF89" s="15">
        <v>0.77890000000000004</v>
      </c>
      <c r="GG89" s="15">
        <v>0.81</v>
      </c>
      <c r="GH89" s="9">
        <v>0</v>
      </c>
      <c r="GI89" s="9">
        <v>0</v>
      </c>
      <c r="GJ89" s="11">
        <v>1</v>
      </c>
      <c r="GK89" s="11">
        <v>0</v>
      </c>
      <c r="GL89" s="11">
        <v>0</v>
      </c>
      <c r="GM89" s="29">
        <v>7359897</v>
      </c>
      <c r="GN89" s="21">
        <v>8.468</v>
      </c>
      <c r="GO89" s="10">
        <v>6.2</v>
      </c>
      <c r="GP89" s="28">
        <v>6.2</v>
      </c>
      <c r="GQ89" s="28">
        <v>40.4</v>
      </c>
      <c r="GR89" s="28">
        <v>40.03</v>
      </c>
      <c r="GS89" s="28">
        <v>43.7</v>
      </c>
      <c r="GT89" s="28">
        <v>76.716598509999997</v>
      </c>
      <c r="GU89" s="21">
        <v>1</v>
      </c>
      <c r="GV89" s="29">
        <v>0</v>
      </c>
      <c r="GW89" s="21">
        <v>-4.6051700000000002</v>
      </c>
      <c r="GX89" s="29">
        <v>14</v>
      </c>
      <c r="GY89" s="29">
        <v>0</v>
      </c>
      <c r="GZ89" s="29">
        <v>0</v>
      </c>
      <c r="HA89" s="21">
        <v>14.38</v>
      </c>
      <c r="HB89" s="20">
        <v>14.45</v>
      </c>
      <c r="HC89" s="29">
        <v>1</v>
      </c>
      <c r="HD89" s="29">
        <v>0</v>
      </c>
      <c r="HE89" s="21">
        <v>1</v>
      </c>
      <c r="HF89" s="29">
        <v>43.21</v>
      </c>
      <c r="HG89" s="20">
        <v>100</v>
      </c>
      <c r="HH89" s="20">
        <v>100</v>
      </c>
      <c r="HI89" s="21">
        <v>0.24476200000000001</v>
      </c>
      <c r="HJ89" s="20">
        <v>236.73</v>
      </c>
      <c r="HK89" s="21">
        <v>0.61276909999999996</v>
      </c>
      <c r="HL89" s="21">
        <v>0.51</v>
      </c>
      <c r="HM89" s="29">
        <v>59</v>
      </c>
      <c r="HN89" s="20">
        <v>107.65</v>
      </c>
      <c r="HO89" s="29">
        <v>86</v>
      </c>
      <c r="HP89" s="20">
        <v>82</v>
      </c>
      <c r="HQ89" s="21">
        <v>110.1122</v>
      </c>
      <c r="HR89" s="21">
        <v>22.55115</v>
      </c>
      <c r="HS89" s="40">
        <v>0</v>
      </c>
      <c r="HT89" s="40">
        <v>0</v>
      </c>
      <c r="HU89" s="29">
        <v>4757</v>
      </c>
      <c r="HV89" s="21">
        <v>1.1439999999999999</v>
      </c>
      <c r="HW89" s="29">
        <v>192530</v>
      </c>
      <c r="HX89" s="20">
        <v>211298.5</v>
      </c>
      <c r="HY89" s="29">
        <v>0</v>
      </c>
      <c r="HZ89" s="65" t="s">
        <v>747</v>
      </c>
      <c r="IA89" s="20" t="s">
        <v>939</v>
      </c>
      <c r="IB89" s="29">
        <v>6</v>
      </c>
      <c r="IC89" s="11">
        <v>0</v>
      </c>
      <c r="ID89" s="29">
        <v>1</v>
      </c>
      <c r="IE89" s="29">
        <v>1</v>
      </c>
    </row>
    <row r="90" spans="1:239">
      <c r="A90" s="65" t="s">
        <v>815</v>
      </c>
      <c r="B90" s="8" t="s">
        <v>839</v>
      </c>
      <c r="C90" s="9">
        <v>185</v>
      </c>
      <c r="D90" s="20">
        <v>185</v>
      </c>
      <c r="E90" s="9">
        <v>185</v>
      </c>
      <c r="F90" s="77">
        <v>189</v>
      </c>
      <c r="G90" s="9">
        <v>323</v>
      </c>
      <c r="H90" s="20">
        <v>323</v>
      </c>
      <c r="I90" s="20">
        <v>257</v>
      </c>
      <c r="J90" s="20">
        <f t="shared" si="51"/>
        <v>3</v>
      </c>
      <c r="K90" s="21">
        <v>0.1461794019933555</v>
      </c>
      <c r="L90" s="21">
        <f>ABS((H90-G90)/H90)</f>
        <v>0</v>
      </c>
      <c r="M90" s="29">
        <v>1</v>
      </c>
      <c r="N90" s="9">
        <v>323</v>
      </c>
      <c r="O90" s="77">
        <v>330</v>
      </c>
      <c r="P90" s="55">
        <v>35.19</v>
      </c>
      <c r="Q90" s="55">
        <v>36.72</v>
      </c>
      <c r="R90" s="55">
        <v>33.74</v>
      </c>
      <c r="S90" s="20">
        <v>1800</v>
      </c>
      <c r="T90" s="29">
        <v>1284.2182002</v>
      </c>
      <c r="U90" s="29">
        <v>1010.29</v>
      </c>
      <c r="V90" s="11"/>
      <c r="W90" s="11">
        <v>1086</v>
      </c>
      <c r="X90" s="29">
        <v>1025.7383423121917</v>
      </c>
      <c r="Y90" s="29">
        <f t="shared" si="52"/>
        <v>4</v>
      </c>
      <c r="Z90" s="29">
        <v>0</v>
      </c>
      <c r="AA90" s="14">
        <v>1.03</v>
      </c>
      <c r="AB90" s="28">
        <v>44.718819999999994</v>
      </c>
      <c r="AC90" s="38">
        <v>77</v>
      </c>
      <c r="AD90" s="38">
        <v>74.5</v>
      </c>
      <c r="AE90" s="38"/>
      <c r="AF90" s="13">
        <v>60.79</v>
      </c>
      <c r="AG90" s="28">
        <v>62.9</v>
      </c>
      <c r="AH90" s="13"/>
      <c r="AI90" s="13">
        <v>61.844999999999999</v>
      </c>
      <c r="AJ90" s="11">
        <v>1</v>
      </c>
      <c r="AK90" s="13">
        <v>61.844999999999999</v>
      </c>
      <c r="AL90" s="13">
        <f>AVERAGE(AF90:AH90)</f>
        <v>61.844999999999999</v>
      </c>
      <c r="AM90" s="13">
        <f>AVERAGE(AF90:AH90)</f>
        <v>61.844999999999999</v>
      </c>
      <c r="AN90" s="14">
        <v>60.79</v>
      </c>
      <c r="AO90" s="9"/>
      <c r="AP90" s="57">
        <v>0.25387999999999999</v>
      </c>
      <c r="AQ90" s="20">
        <v>56</v>
      </c>
      <c r="AR90" s="46">
        <v>0.41661569824</v>
      </c>
      <c r="AS90" s="28">
        <v>23</v>
      </c>
      <c r="AT90" s="12">
        <v>1.4710000000000001</v>
      </c>
      <c r="AU90" s="12">
        <v>2.8330000000000002</v>
      </c>
      <c r="AV90" s="12">
        <v>2.1320000000000001</v>
      </c>
      <c r="AW90" s="11">
        <v>1</v>
      </c>
      <c r="AX90" s="28">
        <v>11</v>
      </c>
      <c r="AY90" s="28"/>
      <c r="AZ90" s="28"/>
      <c r="BA90" s="11">
        <v>0</v>
      </c>
      <c r="BB90" s="13"/>
      <c r="BC90" s="13"/>
      <c r="BD90" s="13"/>
      <c r="BE90" s="13">
        <v>7.7</v>
      </c>
      <c r="BF90" s="13">
        <v>60</v>
      </c>
      <c r="BG90" s="13">
        <v>4.62</v>
      </c>
      <c r="BH90" s="11">
        <v>43</v>
      </c>
      <c r="BI90" s="11">
        <v>43</v>
      </c>
      <c r="BJ90" s="14">
        <v>5.3</v>
      </c>
      <c r="BK90" s="14">
        <v>1.55</v>
      </c>
      <c r="BL90" s="11">
        <v>0</v>
      </c>
      <c r="BM90" s="14">
        <v>3.6</v>
      </c>
      <c r="BN90" s="14"/>
      <c r="BO90" s="17"/>
      <c r="BP90" s="11"/>
      <c r="BQ90" s="11"/>
      <c r="BR90" s="18"/>
      <c r="BS90" s="13"/>
      <c r="BT90" s="13"/>
      <c r="BU90" s="11">
        <v>36</v>
      </c>
      <c r="BV90" s="11"/>
      <c r="BW90" s="11">
        <v>30</v>
      </c>
      <c r="BX90" s="13"/>
      <c r="BY90" s="13"/>
      <c r="BZ90" s="16">
        <f t="shared" si="39"/>
        <v>30</v>
      </c>
      <c r="CA90" s="11"/>
      <c r="CD90" s="29"/>
      <c r="CE90" s="29">
        <v>25</v>
      </c>
      <c r="CF90" s="29">
        <v>41.7</v>
      </c>
      <c r="CG90" s="29">
        <v>33</v>
      </c>
      <c r="CH90" s="29">
        <v>0</v>
      </c>
      <c r="CI90" s="17"/>
      <c r="CJ90" s="13"/>
      <c r="CK90" s="11">
        <v>49</v>
      </c>
      <c r="CL90" s="29">
        <v>47.7</v>
      </c>
      <c r="CM90" s="29">
        <v>52.666666666666664</v>
      </c>
      <c r="CN90" s="20">
        <v>29</v>
      </c>
      <c r="CO90" s="76"/>
      <c r="CP90" s="76"/>
      <c r="CQ90" s="75">
        <v>54</v>
      </c>
      <c r="CR90" s="75">
        <v>59</v>
      </c>
      <c r="CS90" s="130">
        <v>72</v>
      </c>
      <c r="CT90" s="19">
        <v>80</v>
      </c>
      <c r="CU90" s="19">
        <v>56.25</v>
      </c>
      <c r="CV90" s="19">
        <v>55.75</v>
      </c>
      <c r="CW90" s="19">
        <v>80</v>
      </c>
      <c r="CX90" s="19">
        <v>64</v>
      </c>
      <c r="CY90" s="11">
        <v>85</v>
      </c>
      <c r="CZ90" s="11"/>
      <c r="DA90" s="11">
        <v>43</v>
      </c>
      <c r="DB90" s="11">
        <v>43</v>
      </c>
      <c r="DC90" s="11">
        <f t="shared" si="41"/>
        <v>43</v>
      </c>
      <c r="DD90" s="11"/>
      <c r="DE90" s="20">
        <v>43</v>
      </c>
      <c r="DF90" s="11">
        <v>43</v>
      </c>
      <c r="DG90" s="11">
        <f t="shared" si="42"/>
        <v>43</v>
      </c>
      <c r="DH90" s="29">
        <v>11</v>
      </c>
      <c r="DI90" s="29">
        <v>3</v>
      </c>
      <c r="DJ90" s="19">
        <v>42.54</v>
      </c>
      <c r="DK90" s="19">
        <v>0.24</v>
      </c>
      <c r="DL90" s="21">
        <v>0</v>
      </c>
      <c r="DM90" s="29">
        <v>0</v>
      </c>
      <c r="DN90" s="21">
        <v>1.7285714149475098</v>
      </c>
      <c r="DO90" s="20">
        <v>0</v>
      </c>
      <c r="DP90" s="20">
        <v>7</v>
      </c>
      <c r="DQ90" s="20">
        <v>-7</v>
      </c>
      <c r="DR90" s="20">
        <f t="shared" si="56"/>
        <v>3</v>
      </c>
      <c r="DS90" s="20">
        <v>45</v>
      </c>
      <c r="DT90" s="20">
        <v>146</v>
      </c>
      <c r="DU90" s="20">
        <v>199</v>
      </c>
      <c r="DV90" s="20">
        <v>30</v>
      </c>
      <c r="DW90" s="21">
        <v>1.5</v>
      </c>
      <c r="DX90" s="21">
        <v>4.8666666666666663</v>
      </c>
      <c r="DY90" s="21">
        <f t="shared" si="44"/>
        <v>-3.3666666666666667</v>
      </c>
      <c r="DZ90" s="21">
        <v>6.6333333333333337</v>
      </c>
      <c r="EA90" s="20">
        <v>45</v>
      </c>
      <c r="EB90" s="20">
        <v>146</v>
      </c>
      <c r="EC90" s="20">
        <v>199</v>
      </c>
      <c r="ED90" s="20">
        <v>30</v>
      </c>
      <c r="EE90" s="21">
        <v>1.5</v>
      </c>
      <c r="EF90" s="21">
        <v>4.8666666666666663</v>
      </c>
      <c r="EG90" s="21">
        <f t="shared" si="45"/>
        <v>-3.3666666666666667</v>
      </c>
      <c r="EH90" s="21">
        <v>6.6333333333333337</v>
      </c>
      <c r="EI90" s="20">
        <v>3</v>
      </c>
      <c r="EJ90" s="20">
        <v>135</v>
      </c>
      <c r="EK90" s="20">
        <v>78</v>
      </c>
      <c r="EL90" s="20">
        <v>21</v>
      </c>
      <c r="EM90" s="21">
        <v>0.14285714285714285</v>
      </c>
      <c r="EN90" s="21">
        <v>6.4285714285714288</v>
      </c>
      <c r="EO90" s="21">
        <f t="shared" si="46"/>
        <v>-6.2857142857142856</v>
      </c>
      <c r="EP90" s="21">
        <v>3.7142857142857144</v>
      </c>
      <c r="EQ90" s="20">
        <v>0</v>
      </c>
      <c r="ER90" s="20">
        <v>77</v>
      </c>
      <c r="ES90" s="20">
        <v>33</v>
      </c>
      <c r="ET90" s="20">
        <v>11</v>
      </c>
      <c r="EU90" s="21">
        <v>0</v>
      </c>
      <c r="EV90" s="21">
        <v>7</v>
      </c>
      <c r="EW90" s="21">
        <f t="shared" si="47"/>
        <v>-7</v>
      </c>
      <c r="EX90" s="21">
        <v>3</v>
      </c>
      <c r="EY90" s="20">
        <v>6</v>
      </c>
      <c r="EZ90" s="21">
        <v>1.791759469228055</v>
      </c>
      <c r="FA90" s="21">
        <v>10.222222222222221</v>
      </c>
      <c r="FB90" s="37">
        <v>11</v>
      </c>
      <c r="FC90" s="20">
        <v>0</v>
      </c>
      <c r="FD90" s="29">
        <v>0</v>
      </c>
      <c r="FE90" s="29">
        <v>2</v>
      </c>
      <c r="FF90" s="21">
        <v>9.3136999999999998E-2</v>
      </c>
      <c r="FG90" s="10">
        <v>-1.62336683417428</v>
      </c>
      <c r="FH90" s="10">
        <v>-1.5194887945582001</v>
      </c>
      <c r="FI90" s="10">
        <v>8.6417987560675601E-3</v>
      </c>
      <c r="FJ90" s="10">
        <v>-1.5008318425717999</v>
      </c>
      <c r="FK90" s="10">
        <v>-0.90551622294224599</v>
      </c>
      <c r="FL90" s="10">
        <v>-1.8665703086703699E-2</v>
      </c>
      <c r="FM90" s="21">
        <v>5.4166600000000003</v>
      </c>
      <c r="FN90" s="20">
        <v>56</v>
      </c>
      <c r="FQ90" s="20">
        <v>104</v>
      </c>
      <c r="FR90" s="20">
        <v>108</v>
      </c>
      <c r="FS90" s="20">
        <v>8.6</v>
      </c>
      <c r="FT90" s="20">
        <v>36</v>
      </c>
      <c r="FU90" s="20">
        <v>49</v>
      </c>
      <c r="FV90" s="20">
        <v>29.7</v>
      </c>
      <c r="FW90" s="20">
        <v>0.27300000000000002</v>
      </c>
      <c r="FX90" s="124"/>
      <c r="FZ90" s="123">
        <v>14.5</v>
      </c>
      <c r="GA90" s="129">
        <v>14.5</v>
      </c>
      <c r="GB90" s="9">
        <v>0</v>
      </c>
      <c r="GC90" s="13">
        <v>39.4</v>
      </c>
      <c r="GD90" s="15">
        <v>0.77</v>
      </c>
      <c r="GE90" s="15">
        <v>0.77</v>
      </c>
      <c r="GF90" s="15">
        <v>0.81299999999999994</v>
      </c>
      <c r="GG90" s="15">
        <v>0.79</v>
      </c>
      <c r="GH90" s="9">
        <v>0</v>
      </c>
      <c r="GI90" s="9">
        <v>0</v>
      </c>
      <c r="GJ90" s="11">
        <v>1</v>
      </c>
      <c r="GK90" s="11">
        <v>0</v>
      </c>
      <c r="GL90" s="11">
        <v>0</v>
      </c>
      <c r="GM90" s="29">
        <v>4227318</v>
      </c>
      <c r="GN90" s="21">
        <v>4.1950000000000003</v>
      </c>
      <c r="GO90" s="10">
        <v>6.5</v>
      </c>
      <c r="GP90" s="28">
        <v>6.5</v>
      </c>
      <c r="GQ90" s="28">
        <v>30</v>
      </c>
      <c r="GR90" s="28">
        <v>30.004999999999999</v>
      </c>
      <c r="GS90" s="28">
        <v>33.299999999999997</v>
      </c>
      <c r="GT90" s="28">
        <v>67.444000239999994</v>
      </c>
      <c r="GU90" s="21">
        <v>1</v>
      </c>
      <c r="GV90" s="29">
        <v>0</v>
      </c>
      <c r="GW90" s="21">
        <v>-4.6051700000000002</v>
      </c>
      <c r="GX90" s="29">
        <v>0</v>
      </c>
      <c r="GY90" s="29">
        <v>0</v>
      </c>
      <c r="GZ90" s="29">
        <v>0</v>
      </c>
      <c r="HA90" s="21">
        <v>8.3000000000000007</v>
      </c>
      <c r="HB90" s="20">
        <v>8.5399999999999991</v>
      </c>
      <c r="HC90" s="29">
        <v>1</v>
      </c>
      <c r="HD90" s="29">
        <v>1</v>
      </c>
      <c r="HE90" s="21">
        <v>1</v>
      </c>
      <c r="HF90" s="29">
        <v>49.78</v>
      </c>
      <c r="HG90" s="20">
        <v>100</v>
      </c>
      <c r="HH90" s="20">
        <v>100</v>
      </c>
      <c r="HI90" s="21">
        <v>0.46618559999999998</v>
      </c>
      <c r="HJ90" s="20">
        <v>131.1</v>
      </c>
      <c r="HK90" s="21">
        <v>0.56790549999999995</v>
      </c>
      <c r="HL90" s="21">
        <v>0.49</v>
      </c>
      <c r="HM90" s="29">
        <v>49</v>
      </c>
      <c r="HN90" s="20">
        <v>127.33</v>
      </c>
      <c r="HO90" s="29">
        <v>57</v>
      </c>
      <c r="HP90" s="20">
        <v>50</v>
      </c>
      <c r="HQ90" s="21">
        <v>71.353440000000006</v>
      </c>
      <c r="HR90" s="21">
        <v>47.411769999999997</v>
      </c>
      <c r="HS90" s="40">
        <v>0</v>
      </c>
      <c r="HT90" s="40">
        <v>0</v>
      </c>
      <c r="HU90" s="29">
        <v>5080</v>
      </c>
      <c r="HV90" s="21">
        <v>1.1391020000000001</v>
      </c>
      <c r="HW90" s="29">
        <v>71620</v>
      </c>
      <c r="HX90" s="20">
        <v>69097.91</v>
      </c>
      <c r="HY90" s="29">
        <v>0</v>
      </c>
      <c r="HZ90" s="65" t="s">
        <v>729</v>
      </c>
      <c r="IA90" s="20" t="s">
        <v>801</v>
      </c>
      <c r="IB90" s="29">
        <v>3</v>
      </c>
      <c r="IC90" s="11">
        <v>0</v>
      </c>
      <c r="ID90" s="29">
        <v>0</v>
      </c>
      <c r="IE90" s="29">
        <v>0</v>
      </c>
    </row>
    <row r="91" spans="1:239">
      <c r="A91" s="65" t="s">
        <v>767</v>
      </c>
      <c r="B91" s="8" t="s">
        <v>840</v>
      </c>
      <c r="C91" s="9">
        <v>6</v>
      </c>
      <c r="D91" s="29">
        <v>6.7</v>
      </c>
      <c r="E91" s="9">
        <v>6</v>
      </c>
      <c r="F91" s="77">
        <v>9</v>
      </c>
      <c r="G91" s="9">
        <v>7</v>
      </c>
      <c r="H91" s="20">
        <v>8</v>
      </c>
      <c r="I91" s="20">
        <v>9</v>
      </c>
      <c r="J91" s="20">
        <f t="shared" si="51"/>
        <v>3</v>
      </c>
      <c r="K91" s="21">
        <v>0.125</v>
      </c>
      <c r="L91" s="21">
        <f>ABS((H91-G91)/H91)</f>
        <v>0.125</v>
      </c>
      <c r="M91" s="29">
        <v>1</v>
      </c>
      <c r="N91" s="9">
        <v>7</v>
      </c>
      <c r="O91" s="77">
        <v>10</v>
      </c>
      <c r="P91" s="55">
        <v>74.34</v>
      </c>
      <c r="Q91" s="55">
        <v>76.92</v>
      </c>
      <c r="R91" s="55">
        <v>71.88</v>
      </c>
      <c r="S91" s="20">
        <v>10</v>
      </c>
      <c r="T91" s="29">
        <v>17932.854949</v>
      </c>
      <c r="U91" s="29">
        <v>14594.95</v>
      </c>
      <c r="V91" s="11">
        <v>20268.22136</v>
      </c>
      <c r="W91" s="11">
        <v>15880</v>
      </c>
      <c r="X91" s="29">
        <v>14364.905736314966</v>
      </c>
      <c r="Y91" s="29">
        <f t="shared" si="52"/>
        <v>5</v>
      </c>
      <c r="Z91" s="29">
        <v>1</v>
      </c>
      <c r="AA91" s="14">
        <v>7.06</v>
      </c>
      <c r="AB91" s="28"/>
      <c r="AC91" s="38"/>
      <c r="AD91" s="38"/>
      <c r="AE91" s="38"/>
      <c r="AF91" s="13">
        <v>39</v>
      </c>
      <c r="AG91" s="28">
        <v>42.475709999999999</v>
      </c>
      <c r="AH91" s="13"/>
      <c r="AI91" s="13">
        <v>40.737854999999996</v>
      </c>
      <c r="AJ91" s="11">
        <v>1</v>
      </c>
      <c r="AK91" s="13">
        <v>40.737854999999996</v>
      </c>
      <c r="AL91" s="13">
        <f>AVERAGE(AF91:AH91)</f>
        <v>40.737854999999996</v>
      </c>
      <c r="AM91" s="13">
        <f>AVERAGE(AF91:AH91)</f>
        <v>40.737854999999996</v>
      </c>
      <c r="AN91" s="14">
        <v>39</v>
      </c>
      <c r="AO91" s="9"/>
      <c r="AP91" s="57">
        <v>5.8458999999999997E-2</v>
      </c>
      <c r="AQ91" s="20">
        <v>92</v>
      </c>
      <c r="AR91" s="46">
        <v>3.5732645665400006E-2</v>
      </c>
      <c r="AS91" s="28">
        <v>14.4</v>
      </c>
      <c r="AT91" s="12">
        <v>5.5220000000000002</v>
      </c>
      <c r="AU91" s="12">
        <v>6.383</v>
      </c>
      <c r="AV91" s="12">
        <v>5.9560000000000004</v>
      </c>
      <c r="AW91" s="11">
        <v>1</v>
      </c>
      <c r="AX91" s="28">
        <v>83.199600000000004</v>
      </c>
      <c r="AY91" s="28">
        <v>94.439139999999995</v>
      </c>
      <c r="AZ91" s="28">
        <v>88.807500000000005</v>
      </c>
      <c r="BA91" s="11">
        <v>1</v>
      </c>
      <c r="BB91" s="13">
        <v>16.7</v>
      </c>
      <c r="BC91" s="13">
        <v>11.1</v>
      </c>
      <c r="BD91" s="13">
        <v>5.5</v>
      </c>
      <c r="BE91" s="13">
        <v>3</v>
      </c>
      <c r="BF91" s="13">
        <v>13</v>
      </c>
      <c r="BG91" s="13">
        <v>0.39</v>
      </c>
      <c r="BH91" s="11">
        <v>518.5</v>
      </c>
      <c r="BI91" s="11">
        <v>518.5</v>
      </c>
      <c r="BJ91" s="14">
        <v>3.45</v>
      </c>
      <c r="BK91" s="14">
        <v>1.1499999999999999</v>
      </c>
      <c r="BL91" s="11">
        <v>1</v>
      </c>
      <c r="BM91" s="14">
        <v>2.2999999999999998</v>
      </c>
      <c r="BN91" s="14">
        <v>3.1225000000000001</v>
      </c>
      <c r="BO91" s="17">
        <v>114.25</v>
      </c>
      <c r="BP91" s="11">
        <v>138</v>
      </c>
      <c r="BQ91" s="11"/>
      <c r="BR91" s="18"/>
      <c r="BS91" s="13"/>
      <c r="BT91" s="13">
        <v>100</v>
      </c>
      <c r="BU91" s="11">
        <v>100</v>
      </c>
      <c r="BV91" s="11"/>
      <c r="BW91" s="11">
        <v>95</v>
      </c>
      <c r="BX91" s="13">
        <v>100</v>
      </c>
      <c r="BY91" s="13"/>
      <c r="BZ91" s="16">
        <f t="shared" si="39"/>
        <v>97.5</v>
      </c>
      <c r="CA91" s="11">
        <v>100</v>
      </c>
      <c r="CB91" s="29"/>
      <c r="CC91" s="13"/>
      <c r="CD91" s="29">
        <v>100</v>
      </c>
      <c r="CE91" s="29"/>
      <c r="CF91" s="29"/>
      <c r="CG91" s="29">
        <v>100</v>
      </c>
      <c r="CH91" s="29">
        <v>1</v>
      </c>
      <c r="CI91" s="17"/>
      <c r="CJ91" s="13">
        <v>100</v>
      </c>
      <c r="CK91" s="11">
        <f>AVERAGE(CA91:CJ91)</f>
        <v>80.2</v>
      </c>
      <c r="CL91" s="131">
        <v>92</v>
      </c>
      <c r="CM91" s="29">
        <v>67</v>
      </c>
      <c r="CN91" s="20">
        <v>100</v>
      </c>
      <c r="CO91" s="75">
        <v>85</v>
      </c>
      <c r="CP91" s="75">
        <v>84</v>
      </c>
      <c r="CQ91" s="130">
        <v>90</v>
      </c>
      <c r="CS91" s="130">
        <v>85</v>
      </c>
      <c r="CT91" s="19">
        <v>99</v>
      </c>
      <c r="CU91" s="19">
        <v>89.6</v>
      </c>
      <c r="CV91" s="19">
        <v>86.6</v>
      </c>
      <c r="CW91" s="19"/>
      <c r="CX91" s="19">
        <v>91.733333333333334</v>
      </c>
      <c r="CY91" s="11">
        <v>89</v>
      </c>
      <c r="CZ91" s="11">
        <v>100</v>
      </c>
      <c r="DA91" s="11">
        <v>100</v>
      </c>
      <c r="DB91" s="11">
        <v>100</v>
      </c>
      <c r="DC91" s="11">
        <f t="shared" si="41"/>
        <v>100</v>
      </c>
      <c r="DD91" s="11">
        <v>97.5</v>
      </c>
      <c r="DE91" s="20">
        <v>96</v>
      </c>
      <c r="DF91" s="11">
        <v>96</v>
      </c>
      <c r="DG91" s="11">
        <f t="shared" si="42"/>
        <v>96.5</v>
      </c>
      <c r="DH91" s="29">
        <v>97</v>
      </c>
      <c r="DI91" s="29">
        <v>349</v>
      </c>
      <c r="DJ91" s="19">
        <v>75.55</v>
      </c>
      <c r="DK91" s="19">
        <v>4</v>
      </c>
      <c r="DL91" s="21">
        <v>1</v>
      </c>
      <c r="DM91" s="29">
        <v>0</v>
      </c>
      <c r="DN91" s="21">
        <v>5.1285713740757544</v>
      </c>
      <c r="DO91" s="20">
        <v>2</v>
      </c>
      <c r="DP91" s="20">
        <v>4</v>
      </c>
      <c r="DQ91" s="20">
        <v>-2</v>
      </c>
      <c r="DR91" s="20">
        <f t="shared" si="56"/>
        <v>8</v>
      </c>
      <c r="DS91" s="20">
        <v>84</v>
      </c>
      <c r="DT91" s="20">
        <v>108</v>
      </c>
      <c r="DU91" s="20">
        <v>276</v>
      </c>
      <c r="DV91" s="20">
        <v>30</v>
      </c>
      <c r="DW91" s="21">
        <v>2.8</v>
      </c>
      <c r="DX91" s="21">
        <v>3.6</v>
      </c>
      <c r="DY91" s="21">
        <f t="shared" si="44"/>
        <v>-0.8</v>
      </c>
      <c r="DZ91" s="21">
        <v>9.1999999999999993</v>
      </c>
      <c r="EA91" s="20">
        <v>76</v>
      </c>
      <c r="EB91" s="20">
        <v>107</v>
      </c>
      <c r="EC91" s="20">
        <v>259</v>
      </c>
      <c r="ED91" s="20">
        <v>29</v>
      </c>
      <c r="EE91" s="21">
        <v>2.6206896551724137</v>
      </c>
      <c r="EF91" s="21">
        <v>3.6896551724137931</v>
      </c>
      <c r="EG91" s="21">
        <f t="shared" si="45"/>
        <v>-1.0689655172413792</v>
      </c>
      <c r="EH91" s="21">
        <v>8.931034482758621</v>
      </c>
      <c r="EI91" s="20">
        <v>42</v>
      </c>
      <c r="EJ91" s="20">
        <v>84</v>
      </c>
      <c r="EK91" s="20">
        <v>168</v>
      </c>
      <c r="EL91" s="20">
        <v>21</v>
      </c>
      <c r="EM91" s="21">
        <v>2</v>
      </c>
      <c r="EN91" s="21">
        <v>4</v>
      </c>
      <c r="EO91" s="21">
        <f t="shared" si="46"/>
        <v>-2</v>
      </c>
      <c r="EP91" s="21">
        <v>8</v>
      </c>
      <c r="EQ91" s="20">
        <v>22</v>
      </c>
      <c r="ER91" s="20">
        <v>44</v>
      </c>
      <c r="ES91" s="20">
        <v>88</v>
      </c>
      <c r="ET91" s="20">
        <v>11</v>
      </c>
      <c r="EU91" s="21">
        <v>2</v>
      </c>
      <c r="EV91" s="21">
        <v>4</v>
      </c>
      <c r="EW91" s="21">
        <f t="shared" si="47"/>
        <v>-2</v>
      </c>
      <c r="EX91" s="21">
        <v>8</v>
      </c>
      <c r="EY91" s="20">
        <v>4</v>
      </c>
      <c r="EZ91" s="21">
        <v>1.3862943611198906</v>
      </c>
      <c r="FA91" s="21">
        <v>9.4444444444444446</v>
      </c>
      <c r="FB91" s="37">
        <v>8</v>
      </c>
      <c r="FC91" s="20">
        <v>0</v>
      </c>
      <c r="FD91" s="29">
        <v>0</v>
      </c>
      <c r="FE91" s="29">
        <v>2</v>
      </c>
      <c r="FF91" s="21">
        <v>7.3528999999999997E-2</v>
      </c>
      <c r="FG91" s="10">
        <v>3.9807268377849599E-2</v>
      </c>
      <c r="FH91" s="10">
        <v>1.3858914628879799</v>
      </c>
      <c r="FI91" s="10">
        <v>2.0821981162760701</v>
      </c>
      <c r="FJ91" s="10">
        <v>1.2447775768512299</v>
      </c>
      <c r="FK91" s="10">
        <v>1.93903449251869</v>
      </c>
      <c r="FL91" s="10">
        <v>1.94750601272155</v>
      </c>
      <c r="FM91" s="21">
        <v>8.5598899999999993</v>
      </c>
      <c r="FN91" s="20">
        <v>129</v>
      </c>
      <c r="FO91" s="28">
        <v>13.5</v>
      </c>
      <c r="FP91" s="21">
        <v>-0.9193914708599471</v>
      </c>
      <c r="FQ91" s="20">
        <v>97</v>
      </c>
      <c r="FR91" s="20">
        <v>108</v>
      </c>
      <c r="FS91" s="20">
        <v>0.5</v>
      </c>
      <c r="FT91" s="20">
        <v>38</v>
      </c>
      <c r="FU91" s="20">
        <v>64</v>
      </c>
      <c r="FV91" s="20">
        <v>30.7</v>
      </c>
      <c r="FW91" s="20">
        <v>0.432</v>
      </c>
      <c r="FX91" s="124">
        <v>5</v>
      </c>
      <c r="FY91" s="28">
        <v>4.8</v>
      </c>
      <c r="FZ91" s="123">
        <v>16</v>
      </c>
      <c r="GA91" s="129">
        <v>5</v>
      </c>
      <c r="GB91" s="9">
        <v>0</v>
      </c>
      <c r="GC91" s="13">
        <v>17.399999999999999</v>
      </c>
      <c r="GD91" s="15">
        <v>0.42</v>
      </c>
      <c r="GE91" s="15">
        <v>0.42</v>
      </c>
      <c r="GF91" s="15">
        <v>0.32150000000000001</v>
      </c>
      <c r="GG91" s="15">
        <v>0.42</v>
      </c>
      <c r="GH91" s="9">
        <v>1</v>
      </c>
      <c r="GI91" s="9">
        <v>0</v>
      </c>
      <c r="GJ91" s="11">
        <v>0</v>
      </c>
      <c r="GK91" s="11">
        <v>0</v>
      </c>
      <c r="GL91" s="11">
        <v>0</v>
      </c>
      <c r="GM91" s="29">
        <v>3016379</v>
      </c>
      <c r="GN91" s="21">
        <v>2.9864999999999999</v>
      </c>
      <c r="GO91" s="10">
        <v>1.87</v>
      </c>
      <c r="GP91" s="28">
        <v>1.865</v>
      </c>
      <c r="GQ91" s="28">
        <v>100</v>
      </c>
      <c r="GR91" s="28">
        <v>100</v>
      </c>
      <c r="GS91" s="28">
        <v>100</v>
      </c>
      <c r="GT91" s="28">
        <v>0.36750000700000002</v>
      </c>
      <c r="GU91" s="21">
        <v>0</v>
      </c>
      <c r="GV91" s="29">
        <v>0</v>
      </c>
      <c r="GW91" s="21">
        <v>-4.6051700000000002</v>
      </c>
      <c r="GX91" s="29">
        <v>15</v>
      </c>
      <c r="GY91" s="29">
        <v>0</v>
      </c>
      <c r="GZ91" s="29">
        <v>0</v>
      </c>
      <c r="HA91" s="21">
        <v>1.2</v>
      </c>
      <c r="HC91" s="29">
        <v>1</v>
      </c>
      <c r="HD91" s="29">
        <v>1</v>
      </c>
      <c r="HE91" s="21">
        <v>1</v>
      </c>
      <c r="HF91" s="29">
        <v>0</v>
      </c>
      <c r="HI91" s="21">
        <v>1</v>
      </c>
      <c r="HK91" s="21">
        <v>1</v>
      </c>
      <c r="HM91" s="29">
        <v>100</v>
      </c>
      <c r="HO91" s="29">
        <v>100</v>
      </c>
      <c r="HP91" s="20">
        <v>100</v>
      </c>
      <c r="HQ91" s="21">
        <v>4895.902</v>
      </c>
      <c r="HR91" s="21">
        <v>0</v>
      </c>
      <c r="HS91" s="40">
        <v>0</v>
      </c>
      <c r="HT91" s="40">
        <v>0</v>
      </c>
      <c r="HU91" s="29">
        <v>5300</v>
      </c>
      <c r="HV91" s="21">
        <v>1.060241</v>
      </c>
      <c r="HW91" s="29">
        <v>610</v>
      </c>
      <c r="HY91" s="29">
        <v>0</v>
      </c>
      <c r="HZ91" s="65" t="s">
        <v>772</v>
      </c>
      <c r="IA91" s="20" t="s">
        <v>765</v>
      </c>
      <c r="IB91" s="29">
        <v>6</v>
      </c>
      <c r="IC91" s="11">
        <v>0</v>
      </c>
      <c r="ID91" s="29">
        <v>0</v>
      </c>
      <c r="IE91" s="29">
        <v>1</v>
      </c>
    </row>
    <row r="92" spans="1:239">
      <c r="A92" s="65" t="s">
        <v>841</v>
      </c>
      <c r="B92" s="8" t="s">
        <v>842</v>
      </c>
      <c r="C92" s="9"/>
      <c r="D92" s="20">
        <v>133</v>
      </c>
      <c r="E92" s="9">
        <v>133</v>
      </c>
      <c r="F92" s="77"/>
      <c r="G92" s="9"/>
      <c r="H92" s="20"/>
      <c r="I92" s="20">
        <v>215</v>
      </c>
      <c r="J92" s="20">
        <f t="shared" si="51"/>
        <v>1</v>
      </c>
      <c r="K92" s="20"/>
      <c r="L92" s="20"/>
      <c r="M92" s="29">
        <v>0</v>
      </c>
      <c r="N92" s="9">
        <v>215</v>
      </c>
      <c r="O92" s="77"/>
      <c r="P92" s="55"/>
      <c r="Q92" s="55"/>
      <c r="R92" s="55"/>
      <c r="T92" s="29"/>
      <c r="U92" s="29"/>
      <c r="V92" s="11"/>
      <c r="W92" s="11">
        <v>836</v>
      </c>
      <c r="X92" s="29">
        <v>1083.2850067272732</v>
      </c>
      <c r="Y92" s="29">
        <f t="shared" si="52"/>
        <v>2</v>
      </c>
      <c r="Z92" s="29">
        <v>0</v>
      </c>
      <c r="AA92" s="14"/>
      <c r="AB92" s="28">
        <v>50.054049999999997</v>
      </c>
      <c r="AC92" s="38"/>
      <c r="AD92" s="38"/>
      <c r="AE92" s="38"/>
      <c r="AF92" s="13"/>
      <c r="AG92" s="13"/>
      <c r="AH92" s="13"/>
      <c r="AI92" s="13"/>
      <c r="AJ92" s="11">
        <v>0</v>
      </c>
      <c r="AK92" s="13">
        <v>47.1</v>
      </c>
      <c r="AL92" s="13"/>
      <c r="AM92" s="13"/>
      <c r="AN92" s="14"/>
      <c r="AO92" s="9"/>
      <c r="AP92" s="57"/>
      <c r="AS92" s="28"/>
      <c r="AT92" s="12"/>
      <c r="AU92" s="12"/>
      <c r="AV92" s="12"/>
      <c r="AW92" s="11">
        <v>0</v>
      </c>
      <c r="AX92" s="28">
        <v>14</v>
      </c>
      <c r="AY92" s="28"/>
      <c r="AZ92" s="28"/>
      <c r="BA92" s="11">
        <v>0</v>
      </c>
      <c r="BB92" s="13"/>
      <c r="BC92" s="13"/>
      <c r="BD92" s="13"/>
      <c r="BE92" s="13"/>
      <c r="BF92" s="13"/>
      <c r="BG92" s="13"/>
      <c r="BH92" s="11"/>
      <c r="BI92" s="11"/>
      <c r="BJ92" s="14"/>
      <c r="BK92" s="14"/>
      <c r="BL92" s="11">
        <v>1</v>
      </c>
      <c r="BM92" s="14"/>
      <c r="BN92" s="14"/>
      <c r="BO92" s="17"/>
      <c r="BP92" s="11"/>
      <c r="BQ92" s="11"/>
      <c r="BR92" s="18"/>
      <c r="BS92" s="13"/>
      <c r="BT92" s="13"/>
      <c r="BU92" s="11"/>
      <c r="BV92" s="11"/>
      <c r="BW92" s="11"/>
      <c r="BX92" s="13"/>
      <c r="BY92" s="13"/>
      <c r="BZ92" s="16"/>
      <c r="CA92" s="11"/>
      <c r="CD92" s="29"/>
      <c r="CE92" s="29">
        <v>2</v>
      </c>
      <c r="CF92" s="29">
        <v>34.200000000000003</v>
      </c>
      <c r="CG92" s="29">
        <v>18</v>
      </c>
      <c r="CH92" s="29">
        <v>0</v>
      </c>
      <c r="CI92" s="17"/>
      <c r="CJ92" s="13"/>
      <c r="CK92" s="11"/>
      <c r="CL92" s="131">
        <v>38</v>
      </c>
      <c r="CM92" s="29">
        <v>33.333333333333336</v>
      </c>
      <c r="CN92" s="20">
        <v>16</v>
      </c>
      <c r="CO92" s="75"/>
      <c r="CP92" s="75"/>
      <c r="CQ92" s="130">
        <v>84</v>
      </c>
      <c r="CR92" s="75">
        <v>24</v>
      </c>
      <c r="CS92" s="75">
        <v>38</v>
      </c>
      <c r="CT92" s="19"/>
      <c r="CU92" s="19"/>
      <c r="CV92" s="19"/>
      <c r="CW92" s="19"/>
      <c r="CX92" s="19"/>
      <c r="CY92" s="11"/>
      <c r="CZ92" s="11"/>
      <c r="DA92" s="20">
        <v>83</v>
      </c>
      <c r="DB92" s="11"/>
      <c r="DC92" s="11"/>
      <c r="DD92" s="11"/>
      <c r="DE92" s="20"/>
      <c r="DF92" s="11"/>
      <c r="DG92" s="20">
        <v>11</v>
      </c>
      <c r="DH92" s="20">
        <v>2</v>
      </c>
      <c r="DI92" s="29"/>
      <c r="DJ92" s="19"/>
      <c r="DK92" s="19"/>
      <c r="DL92" s="21"/>
      <c r="DM92" s="29"/>
      <c r="DN92" s="21"/>
      <c r="DO92" s="20">
        <v>0</v>
      </c>
      <c r="DP92" s="20">
        <v>7</v>
      </c>
      <c r="DQ92" s="20">
        <v>-7</v>
      </c>
      <c r="DR92" s="20">
        <v>3</v>
      </c>
      <c r="DS92" s="20">
        <v>63</v>
      </c>
      <c r="DT92" s="20">
        <v>154</v>
      </c>
      <c r="DU92" s="20">
        <v>219</v>
      </c>
      <c r="DV92" s="20">
        <v>31</v>
      </c>
      <c r="DW92" s="21">
        <v>2.032258064516129</v>
      </c>
      <c r="DX92" s="21">
        <v>4.967741935483871</v>
      </c>
      <c r="DY92" s="94">
        <v>-2.935483870967742</v>
      </c>
      <c r="DZ92" s="94">
        <v>7.064516129032258</v>
      </c>
      <c r="EA92" s="20">
        <v>63</v>
      </c>
      <c r="EB92" s="20">
        <v>154</v>
      </c>
      <c r="EC92" s="20">
        <v>219</v>
      </c>
      <c r="ED92" s="20">
        <v>31</v>
      </c>
      <c r="EE92" s="21">
        <v>2.032258064516129</v>
      </c>
      <c r="EF92" s="21">
        <v>4.967741935483871</v>
      </c>
      <c r="EG92" s="94">
        <v>-2.935483870967742</v>
      </c>
      <c r="EH92" s="94">
        <v>7.064516129032258</v>
      </c>
      <c r="EI92" s="20">
        <v>0</v>
      </c>
      <c r="EJ92" s="20">
        <v>147</v>
      </c>
      <c r="EK92" s="20">
        <v>63</v>
      </c>
      <c r="EL92" s="20">
        <v>21</v>
      </c>
      <c r="EM92" s="21">
        <v>0</v>
      </c>
      <c r="EN92" s="21">
        <v>7</v>
      </c>
      <c r="EO92" s="94">
        <v>-7</v>
      </c>
      <c r="EP92" s="94">
        <v>3</v>
      </c>
      <c r="EQ92" s="20">
        <v>0</v>
      </c>
      <c r="ER92" s="20">
        <v>77</v>
      </c>
      <c r="ES92" s="20">
        <v>33</v>
      </c>
      <c r="ET92" s="20">
        <v>11</v>
      </c>
      <c r="EU92" s="21">
        <v>0</v>
      </c>
      <c r="EV92" s="21">
        <v>7</v>
      </c>
      <c r="EW92" s="94">
        <v>-7</v>
      </c>
      <c r="EX92" s="94">
        <v>3</v>
      </c>
      <c r="EY92" s="20">
        <v>9</v>
      </c>
      <c r="EZ92" s="21"/>
      <c r="FA92" s="21"/>
      <c r="FB92" s="37"/>
      <c r="FC92" s="20"/>
      <c r="FE92" s="29"/>
      <c r="FF92" s="21">
        <v>0.1</v>
      </c>
      <c r="FG92" s="21">
        <v>-1.6938714902405401</v>
      </c>
      <c r="FH92" s="21">
        <v>-1.70865142303535</v>
      </c>
      <c r="FI92" s="21">
        <v>-1.6966705929038599</v>
      </c>
      <c r="FJ92" s="21">
        <v>-1.76887680212462</v>
      </c>
      <c r="FK92" s="21">
        <v>-1.4953462377084099</v>
      </c>
      <c r="FL92" s="21">
        <v>-1.0507633438996899</v>
      </c>
      <c r="FM92" s="21"/>
      <c r="FN92" s="20"/>
      <c r="FP92" s="21"/>
      <c r="FX92" s="124"/>
      <c r="FZ92" s="123"/>
      <c r="GA92" s="129">
        <v>0</v>
      </c>
      <c r="GB92" s="9">
        <v>1</v>
      </c>
      <c r="GC92" s="13">
        <v>99.8</v>
      </c>
      <c r="GD92" s="15"/>
      <c r="GE92" s="15"/>
      <c r="GF92" s="15">
        <v>7.9100000000000004E-2</v>
      </c>
      <c r="GG92" s="15">
        <v>0.39</v>
      </c>
      <c r="GH92" s="9">
        <v>0</v>
      </c>
      <c r="GI92" s="9">
        <v>0</v>
      </c>
      <c r="GJ92" s="11">
        <v>1</v>
      </c>
      <c r="GK92" s="9">
        <v>0</v>
      </c>
      <c r="GL92" s="9">
        <v>0</v>
      </c>
      <c r="GM92" s="29">
        <v>6675067</v>
      </c>
      <c r="GN92" s="21"/>
      <c r="GO92" s="10"/>
      <c r="GP92" s="28">
        <v>7.25</v>
      </c>
      <c r="GQ92" s="28"/>
      <c r="GR92" s="28">
        <v>24.21</v>
      </c>
      <c r="GS92" s="28"/>
      <c r="GT92" s="28"/>
      <c r="GU92" s="21"/>
      <c r="GV92" s="29">
        <v>0</v>
      </c>
      <c r="GW92" s="21"/>
      <c r="GX92" s="29">
        <v>0</v>
      </c>
      <c r="GY92" s="29"/>
      <c r="GZ92" s="29"/>
      <c r="HA92" s="21">
        <v>2.02</v>
      </c>
      <c r="HB92" s="28">
        <v>6.0432199999999998</v>
      </c>
      <c r="HC92" s="104">
        <v>1</v>
      </c>
      <c r="HD92" s="104">
        <v>1</v>
      </c>
      <c r="HE92" s="21">
        <v>1</v>
      </c>
      <c r="HF92" s="21">
        <v>0.46579999999999999</v>
      </c>
      <c r="HG92" s="103">
        <v>1</v>
      </c>
      <c r="HI92" s="21">
        <v>0.44748729999999998</v>
      </c>
      <c r="HJ92" s="29">
        <v>118.176</v>
      </c>
      <c r="HK92" s="21">
        <v>0.54309739999999995</v>
      </c>
      <c r="HM92" s="29">
        <v>44</v>
      </c>
      <c r="HO92" s="21">
        <v>54</v>
      </c>
      <c r="HQ92" s="21">
        <v>8.2008229999999998</v>
      </c>
      <c r="HR92" s="21">
        <v>5.5878119999999996</v>
      </c>
      <c r="HS92" s="40">
        <v>0</v>
      </c>
      <c r="HT92" s="40">
        <v>0</v>
      </c>
      <c r="HU92" s="29">
        <v>6700</v>
      </c>
      <c r="HV92" s="21"/>
      <c r="HW92" s="29"/>
      <c r="HY92" s="29">
        <v>0</v>
      </c>
      <c r="HZ92" s="65" t="s">
        <v>979</v>
      </c>
      <c r="IA92" s="20" t="s">
        <v>694</v>
      </c>
      <c r="IB92" s="29">
        <v>1</v>
      </c>
      <c r="IC92" s="11">
        <v>1</v>
      </c>
      <c r="ID92" s="29">
        <v>0</v>
      </c>
      <c r="IE92" s="29">
        <v>0</v>
      </c>
    </row>
    <row r="93" spans="1:239">
      <c r="A93" s="66" t="s">
        <v>721</v>
      </c>
      <c r="B93" s="22" t="s">
        <v>843</v>
      </c>
      <c r="C93" s="9">
        <v>55</v>
      </c>
      <c r="D93" s="20">
        <v>45</v>
      </c>
      <c r="E93" s="9">
        <v>55</v>
      </c>
      <c r="F93" s="77">
        <v>55</v>
      </c>
      <c r="G93" s="9"/>
      <c r="H93" s="20">
        <v>60</v>
      </c>
      <c r="I93" s="20">
        <v>88</v>
      </c>
      <c r="J93" s="20">
        <f t="shared" si="51"/>
        <v>2</v>
      </c>
      <c r="K93" s="21">
        <v>0.46666666666666667</v>
      </c>
      <c r="L93" s="20"/>
      <c r="M93" s="29">
        <v>0</v>
      </c>
      <c r="N93" s="9">
        <v>60</v>
      </c>
      <c r="O93" s="77">
        <v>75</v>
      </c>
      <c r="P93" s="55">
        <v>61.93</v>
      </c>
      <c r="Q93" s="55">
        <v>65</v>
      </c>
      <c r="R93" s="55">
        <v>59</v>
      </c>
      <c r="S93" s="20">
        <v>230</v>
      </c>
      <c r="T93" s="29">
        <v>7786.0626978999999</v>
      </c>
      <c r="U93" s="29">
        <v>10051.93</v>
      </c>
      <c r="V93" s="11">
        <v>7742.9929160000002</v>
      </c>
      <c r="W93" s="11">
        <v>4865</v>
      </c>
      <c r="X93" s="29">
        <v>3966.2066470320497</v>
      </c>
      <c r="Y93" s="29">
        <f t="shared" si="52"/>
        <v>5</v>
      </c>
      <c r="Z93" s="29">
        <v>1</v>
      </c>
      <c r="AA93" s="14">
        <v>1.48</v>
      </c>
      <c r="AB93" s="28">
        <v>43.482109999999999</v>
      </c>
      <c r="AC93" s="38">
        <v>50</v>
      </c>
      <c r="AD93" s="38">
        <v>35.799999999999997</v>
      </c>
      <c r="AE93" s="38"/>
      <c r="AF93" s="13">
        <v>62.3</v>
      </c>
      <c r="AG93" s="28">
        <v>57.78</v>
      </c>
      <c r="AH93" s="13">
        <v>59.3</v>
      </c>
      <c r="AI93" s="13">
        <v>59.793333333333329</v>
      </c>
      <c r="AJ93" s="11">
        <v>1</v>
      </c>
      <c r="AK93" s="13">
        <v>59.793333333333329</v>
      </c>
      <c r="AL93" s="13">
        <f>AVERAGE(AF93:AH93)</f>
        <v>59.793333333333329</v>
      </c>
      <c r="AM93" s="13">
        <f>AVERAGE(AF93:AH93)</f>
        <v>59.793333333333329</v>
      </c>
      <c r="AN93" s="14">
        <v>62.3</v>
      </c>
      <c r="AO93" s="9">
        <v>1</v>
      </c>
      <c r="AP93" s="57">
        <v>5.8699000000000001E-2</v>
      </c>
      <c r="AQ93" s="20">
        <v>9</v>
      </c>
      <c r="AR93" s="46">
        <v>2.2971524620499999E-2</v>
      </c>
      <c r="AS93" s="28"/>
      <c r="AT93" s="12">
        <v>5.1379999999999999</v>
      </c>
      <c r="AU93" s="12">
        <v>5.6589999999999998</v>
      </c>
      <c r="AV93" s="12">
        <v>5.3959999999999999</v>
      </c>
      <c r="AW93" s="11">
        <v>1</v>
      </c>
      <c r="AX93" s="28">
        <v>80.249309999999994</v>
      </c>
      <c r="AY93" s="28">
        <v>82.218029999999999</v>
      </c>
      <c r="AZ93" s="28">
        <v>81.214529999999996</v>
      </c>
      <c r="BA93" s="11">
        <v>1</v>
      </c>
      <c r="BB93" s="13">
        <v>19.7</v>
      </c>
      <c r="BC93" s="13">
        <v>18.7</v>
      </c>
      <c r="BD93" s="13">
        <v>17.7</v>
      </c>
      <c r="BE93" s="13"/>
      <c r="BF93" s="13"/>
      <c r="BG93" s="13"/>
      <c r="BH93" s="11"/>
      <c r="BI93" s="11">
        <v>176.25</v>
      </c>
      <c r="BJ93" s="14"/>
      <c r="BK93" s="14">
        <v>3.1</v>
      </c>
      <c r="BL93" s="11">
        <v>1</v>
      </c>
      <c r="BM93" s="14"/>
      <c r="BN93" s="14"/>
      <c r="BO93" s="17">
        <v>62</v>
      </c>
      <c r="BP93" s="11"/>
      <c r="BQ93" s="11"/>
      <c r="BR93" s="18"/>
      <c r="BS93" s="13"/>
      <c r="BT93" s="13"/>
      <c r="BU93" s="11"/>
      <c r="BV93" s="11"/>
      <c r="BW93" s="11"/>
      <c r="BX93" s="13"/>
      <c r="BY93" s="13"/>
      <c r="BZ93" s="16"/>
      <c r="CA93" s="11"/>
      <c r="CB93" s="29">
        <v>82</v>
      </c>
      <c r="CC93" s="13"/>
      <c r="CD93" s="29">
        <v>82</v>
      </c>
      <c r="CE93" s="29"/>
      <c r="CF93" s="29"/>
      <c r="CG93" s="29">
        <v>82</v>
      </c>
      <c r="CH93" s="29">
        <v>1</v>
      </c>
      <c r="CI93" s="17"/>
      <c r="CJ93" s="13"/>
      <c r="CK93" s="11">
        <v>49</v>
      </c>
      <c r="CL93" s="29">
        <v>77.75</v>
      </c>
      <c r="CM93" s="29">
        <v>58.5</v>
      </c>
      <c r="CN93" s="20">
        <v>83</v>
      </c>
      <c r="CO93" s="75">
        <v>72</v>
      </c>
      <c r="CP93" s="75">
        <v>79</v>
      </c>
      <c r="CQ93" s="130">
        <v>92</v>
      </c>
      <c r="CR93" s="75">
        <v>76</v>
      </c>
      <c r="CS93" s="130">
        <v>48</v>
      </c>
      <c r="CT93" s="19">
        <v>63.2</v>
      </c>
      <c r="CU93" s="19">
        <v>78.8</v>
      </c>
      <c r="CV93" s="19">
        <v>80.2</v>
      </c>
      <c r="CW93" s="19">
        <v>26</v>
      </c>
      <c r="CX93" s="19">
        <v>74.066666666666663</v>
      </c>
      <c r="CY93" s="11">
        <v>71</v>
      </c>
      <c r="CZ93" s="11"/>
      <c r="DA93" s="20">
        <v>68</v>
      </c>
      <c r="DB93" s="11"/>
      <c r="DC93" s="11"/>
      <c r="DD93" s="11"/>
      <c r="DE93" s="20">
        <v>63</v>
      </c>
      <c r="DF93" s="11"/>
      <c r="DG93" s="11"/>
      <c r="DH93" s="29">
        <v>30</v>
      </c>
      <c r="DI93" s="29">
        <v>93</v>
      </c>
      <c r="DJ93" s="19">
        <v>74.319999999999993</v>
      </c>
      <c r="DK93" s="19">
        <v>4</v>
      </c>
      <c r="DL93" s="21">
        <v>0</v>
      </c>
      <c r="DM93" s="29">
        <v>0</v>
      </c>
      <c r="DN93" s="21">
        <v>3.8000000204358781</v>
      </c>
      <c r="DO93" s="20">
        <v>7</v>
      </c>
      <c r="DP93" s="20">
        <v>2</v>
      </c>
      <c r="DQ93" s="20">
        <v>5</v>
      </c>
      <c r="DR93" s="20">
        <f>DQ93+10</f>
        <v>15</v>
      </c>
      <c r="DS93" s="20">
        <v>567</v>
      </c>
      <c r="DT93" s="20">
        <v>242</v>
      </c>
      <c r="DU93" s="20">
        <v>1135</v>
      </c>
      <c r="DV93" s="20">
        <v>81</v>
      </c>
      <c r="DW93" s="21">
        <v>7</v>
      </c>
      <c r="DX93" s="21">
        <v>2.9876543209876543</v>
      </c>
      <c r="DY93" s="21">
        <f>(DS93-DT93)/DV93</f>
        <v>4.0123456790123457</v>
      </c>
      <c r="DZ93" s="21">
        <v>14.012345679012345</v>
      </c>
      <c r="EA93" s="20">
        <v>217</v>
      </c>
      <c r="EB93" s="20">
        <v>92</v>
      </c>
      <c r="EC93" s="20">
        <v>435</v>
      </c>
      <c r="ED93" s="20">
        <v>31</v>
      </c>
      <c r="EE93" s="21">
        <v>7</v>
      </c>
      <c r="EF93" s="21">
        <v>2.967741935483871</v>
      </c>
      <c r="EG93" s="21">
        <f>(EA93-EB93)/ED93</f>
        <v>4.032258064516129</v>
      </c>
      <c r="EH93" s="21">
        <v>14.03225806451613</v>
      </c>
      <c r="EI93" s="20">
        <v>147</v>
      </c>
      <c r="EJ93" s="20">
        <v>62</v>
      </c>
      <c r="EK93" s="20">
        <v>295</v>
      </c>
      <c r="EL93" s="20">
        <v>21</v>
      </c>
      <c r="EM93" s="21">
        <v>7</v>
      </c>
      <c r="EN93" s="21">
        <v>2.9523809523809526</v>
      </c>
      <c r="EO93" s="21">
        <f>(EI93-EJ93)/EL93</f>
        <v>4.0476190476190474</v>
      </c>
      <c r="EP93" s="21">
        <v>14.047619047619047</v>
      </c>
      <c r="EQ93" s="20">
        <v>77</v>
      </c>
      <c r="ER93" s="20">
        <v>32</v>
      </c>
      <c r="ES93" s="20">
        <v>155</v>
      </c>
      <c r="ET93" s="20">
        <v>11</v>
      </c>
      <c r="EU93" s="21">
        <v>7</v>
      </c>
      <c r="EV93" s="21">
        <v>2.9090909090909092</v>
      </c>
      <c r="EW93" s="21">
        <f>(EQ93-ER93)/ET93</f>
        <v>4.0909090909090908</v>
      </c>
      <c r="EX93" s="21">
        <v>14.090909090909092</v>
      </c>
      <c r="EY93" s="20">
        <v>81</v>
      </c>
      <c r="EZ93" s="21">
        <v>4.3944491546724391</v>
      </c>
      <c r="FA93" s="21">
        <v>10.555555555555555</v>
      </c>
      <c r="FB93" s="37">
        <v>11</v>
      </c>
      <c r="FC93" s="20">
        <v>0</v>
      </c>
      <c r="FD93" s="29">
        <v>0</v>
      </c>
      <c r="FE93" s="29">
        <v>0</v>
      </c>
      <c r="FF93" s="21">
        <v>0.34313700000000003</v>
      </c>
      <c r="FG93" s="10">
        <v>0.99127280362861903</v>
      </c>
      <c r="FH93" s="10">
        <v>-0.52679181353041904</v>
      </c>
      <c r="FI93" s="10">
        <v>-9.8237958811934808E-3</v>
      </c>
      <c r="FJ93" s="10">
        <v>0.24361670472254501</v>
      </c>
      <c r="FK93" s="10">
        <v>-0.35141835283200901</v>
      </c>
      <c r="FL93" s="10">
        <v>0.29886445016777002</v>
      </c>
      <c r="FM93" s="21">
        <v>6.9226099999999997</v>
      </c>
      <c r="FN93" s="20">
        <v>206</v>
      </c>
      <c r="FO93" s="28">
        <v>21.8</v>
      </c>
      <c r="FP93" s="21">
        <v>-0.5846808585628952</v>
      </c>
      <c r="FQ93" s="20">
        <v>101</v>
      </c>
      <c r="FR93" s="20">
        <v>110</v>
      </c>
      <c r="FS93" s="28">
        <v>0</v>
      </c>
      <c r="FT93" s="20">
        <v>37</v>
      </c>
      <c r="FU93" s="20">
        <v>50</v>
      </c>
      <c r="FV93" s="20">
        <v>30.8</v>
      </c>
      <c r="FW93" s="20">
        <v>0.53100000000000003</v>
      </c>
      <c r="FX93" s="124">
        <v>3</v>
      </c>
      <c r="FY93" s="28">
        <v>28.4</v>
      </c>
      <c r="FZ93" s="123">
        <v>29.8</v>
      </c>
      <c r="GA93" s="129">
        <v>3</v>
      </c>
      <c r="GB93" s="9">
        <v>0</v>
      </c>
      <c r="GC93" s="13">
        <v>1.3</v>
      </c>
      <c r="GD93" s="15">
        <v>0.88</v>
      </c>
      <c r="GE93" s="15">
        <v>0.88</v>
      </c>
      <c r="GF93" s="15">
        <v>0.83099999999999996</v>
      </c>
      <c r="GG93" s="15">
        <v>0.88</v>
      </c>
      <c r="GH93" s="9">
        <v>0</v>
      </c>
      <c r="GI93" s="9">
        <v>0</v>
      </c>
      <c r="GJ93" s="11">
        <v>1</v>
      </c>
      <c r="GK93" s="11">
        <v>0</v>
      </c>
      <c r="GL93" s="11">
        <v>0</v>
      </c>
      <c r="GM93" s="29">
        <v>38175635</v>
      </c>
      <c r="GN93" s="21">
        <v>41.457000000000001</v>
      </c>
      <c r="GO93" s="10">
        <v>3.32</v>
      </c>
      <c r="GP93" s="28">
        <v>3.32</v>
      </c>
      <c r="GQ93" s="28">
        <v>48.8</v>
      </c>
      <c r="GR93" s="28">
        <v>48.832000000000001</v>
      </c>
      <c r="GS93" s="28">
        <v>49.3</v>
      </c>
      <c r="GT93" s="28">
        <v>13.53499985</v>
      </c>
      <c r="GU93" s="21">
        <v>0</v>
      </c>
      <c r="GV93" s="29">
        <v>0</v>
      </c>
      <c r="GW93" s="21">
        <v>1.104249</v>
      </c>
      <c r="GX93" s="29">
        <v>7</v>
      </c>
      <c r="GY93" s="29">
        <v>0</v>
      </c>
      <c r="GZ93" s="29">
        <v>0</v>
      </c>
      <c r="HA93" s="21">
        <v>-25.45</v>
      </c>
      <c r="HB93" s="20">
        <v>-29.05</v>
      </c>
      <c r="HC93" s="29">
        <v>0</v>
      </c>
      <c r="HD93" s="29">
        <v>0</v>
      </c>
      <c r="HE93" s="21">
        <v>3.78E-2</v>
      </c>
      <c r="HF93" s="29">
        <v>0</v>
      </c>
      <c r="HG93" s="20">
        <v>4</v>
      </c>
      <c r="HH93" s="20">
        <v>42</v>
      </c>
      <c r="HI93" s="21">
        <v>0.19633</v>
      </c>
      <c r="HJ93" s="20">
        <v>317.13</v>
      </c>
      <c r="HK93" s="21">
        <v>0.36713469999999998</v>
      </c>
      <c r="HL93" s="21">
        <v>0.38</v>
      </c>
      <c r="HM93" s="29">
        <v>20</v>
      </c>
      <c r="HN93" s="20">
        <v>306.89</v>
      </c>
      <c r="HO93" s="29">
        <v>37</v>
      </c>
      <c r="HP93" s="20">
        <v>38</v>
      </c>
      <c r="HQ93" s="21">
        <v>63.490220000000001</v>
      </c>
      <c r="HR93" s="21">
        <v>26.73631</v>
      </c>
      <c r="HS93" s="40">
        <v>0</v>
      </c>
      <c r="HT93" s="40">
        <v>0</v>
      </c>
      <c r="HU93" s="29">
        <v>8930</v>
      </c>
      <c r="HV93" s="21">
        <v>1.1326529999999999</v>
      </c>
      <c r="HW93" s="29">
        <v>1221040</v>
      </c>
      <c r="HX93" s="20">
        <v>1226429</v>
      </c>
      <c r="HY93" s="29">
        <v>1</v>
      </c>
      <c r="HZ93" s="66" t="s">
        <v>719</v>
      </c>
      <c r="IA93" s="65" t="s">
        <v>722</v>
      </c>
      <c r="IB93" s="29">
        <v>5</v>
      </c>
      <c r="IC93" s="11">
        <v>0</v>
      </c>
      <c r="ID93" s="29">
        <v>1</v>
      </c>
      <c r="IE93" s="29">
        <v>1</v>
      </c>
    </row>
    <row r="94" spans="1:239">
      <c r="A94" s="66" t="s">
        <v>827</v>
      </c>
      <c r="B94" s="22" t="s">
        <v>844</v>
      </c>
      <c r="C94" s="9">
        <v>20</v>
      </c>
      <c r="D94" s="20">
        <v>19</v>
      </c>
      <c r="E94" s="9">
        <v>20</v>
      </c>
      <c r="F94" s="77">
        <v>25</v>
      </c>
      <c r="G94" s="9">
        <v>23</v>
      </c>
      <c r="H94" s="20">
        <v>23</v>
      </c>
      <c r="I94" s="20">
        <v>35</v>
      </c>
      <c r="J94" s="20">
        <f t="shared" si="51"/>
        <v>3</v>
      </c>
      <c r="K94" s="21">
        <v>0.29629629629629628</v>
      </c>
      <c r="L94" s="21">
        <f>ABS((H94-G94)/H94)</f>
        <v>0</v>
      </c>
      <c r="M94" s="29">
        <v>1</v>
      </c>
      <c r="N94" s="9">
        <v>23</v>
      </c>
      <c r="O94" s="77">
        <v>31</v>
      </c>
      <c r="P94" s="55">
        <v>71.42</v>
      </c>
      <c r="Q94" s="55">
        <v>73.72</v>
      </c>
      <c r="R94" s="55">
        <v>69.22</v>
      </c>
      <c r="S94" s="20">
        <v>140</v>
      </c>
      <c r="T94" s="29">
        <v>2515.0626576999998</v>
      </c>
      <c r="U94" s="29">
        <v>2365.4189999999999</v>
      </c>
      <c r="V94" s="11">
        <v>2666</v>
      </c>
      <c r="W94" s="11">
        <v>2405</v>
      </c>
      <c r="X94" s="29">
        <v>2448.045983643477</v>
      </c>
      <c r="Y94" s="29">
        <f t="shared" si="52"/>
        <v>5</v>
      </c>
      <c r="Z94" s="29">
        <v>1</v>
      </c>
      <c r="AA94" s="14">
        <v>1.66</v>
      </c>
      <c r="AB94" s="28">
        <v>65.769253333333324</v>
      </c>
      <c r="AC94" s="38">
        <v>41</v>
      </c>
      <c r="AD94" s="38">
        <v>45.4</v>
      </c>
      <c r="AE94" s="38"/>
      <c r="AF94" s="13">
        <v>30.1</v>
      </c>
      <c r="AG94" s="28">
        <v>33.200000000000003</v>
      </c>
      <c r="AH94" s="13">
        <v>34.4</v>
      </c>
      <c r="AI94" s="13">
        <v>32.56666666666667</v>
      </c>
      <c r="AJ94" s="11">
        <v>1</v>
      </c>
      <c r="AK94" s="13">
        <v>32.56666666666667</v>
      </c>
      <c r="AL94" s="13">
        <f>AVERAGE(AF94:AH94)</f>
        <v>32.56666666666667</v>
      </c>
      <c r="AM94" s="13">
        <f>AVERAGE(AF94:AH94)</f>
        <v>32.56666666666667</v>
      </c>
      <c r="AN94" s="14">
        <v>30.1</v>
      </c>
      <c r="AO94" s="9">
        <v>1</v>
      </c>
      <c r="AP94" s="57">
        <v>5.6491E-2</v>
      </c>
      <c r="AQ94" s="20">
        <v>73</v>
      </c>
      <c r="AR94" s="46">
        <v>0.38346971510800004</v>
      </c>
      <c r="AS94" s="28">
        <v>37.1</v>
      </c>
      <c r="AT94" s="12">
        <v>5.7130000000000001</v>
      </c>
      <c r="AU94" s="12">
        <v>6.444</v>
      </c>
      <c r="AV94" s="12">
        <v>6.0759999999999996</v>
      </c>
      <c r="AW94" s="11">
        <v>1</v>
      </c>
      <c r="AX94" s="28">
        <v>84.67456</v>
      </c>
      <c r="AY94" s="28">
        <v>92.854929999999996</v>
      </c>
      <c r="AZ94" s="28">
        <v>88.722369999999998</v>
      </c>
      <c r="BA94" s="11">
        <v>1</v>
      </c>
      <c r="BB94" s="13">
        <v>15.3</v>
      </c>
      <c r="BC94" s="13">
        <v>11.3</v>
      </c>
      <c r="BD94" s="13">
        <v>7.1</v>
      </c>
      <c r="BE94" s="13">
        <v>2.1</v>
      </c>
      <c r="BF94" s="13">
        <v>51.3</v>
      </c>
      <c r="BG94" s="13">
        <v>1.0773000000000001</v>
      </c>
      <c r="BH94" s="11">
        <v>67.5</v>
      </c>
      <c r="BI94" s="11">
        <v>67.5</v>
      </c>
      <c r="BJ94" s="14">
        <v>3.25</v>
      </c>
      <c r="BK94" s="14">
        <v>1.45</v>
      </c>
      <c r="BL94" s="11">
        <v>1</v>
      </c>
      <c r="BM94" s="14">
        <v>1.8</v>
      </c>
      <c r="BN94" s="14">
        <v>2.57</v>
      </c>
      <c r="BO94" s="17">
        <v>15</v>
      </c>
      <c r="BP94" s="11">
        <v>14</v>
      </c>
      <c r="BQ94" s="11">
        <v>57</v>
      </c>
      <c r="BR94" s="18">
        <v>0.24561403508771928</v>
      </c>
      <c r="BS94" s="13"/>
      <c r="BT94" s="13"/>
      <c r="BU94" s="11">
        <v>90</v>
      </c>
      <c r="BV94" s="11"/>
      <c r="BW94" s="11">
        <v>86</v>
      </c>
      <c r="BX94" s="13">
        <v>91.1</v>
      </c>
      <c r="BY94" s="13"/>
      <c r="BZ94" s="16">
        <f>AVERAGE(BW94:BY94)</f>
        <v>88.55</v>
      </c>
      <c r="CA94" s="11">
        <v>85</v>
      </c>
      <c r="CB94" s="29">
        <v>90.6</v>
      </c>
      <c r="CC94" s="13"/>
      <c r="CD94" s="29">
        <v>87.8</v>
      </c>
      <c r="CE94" s="29"/>
      <c r="CF94" s="29"/>
      <c r="CG94" s="29">
        <v>87.8</v>
      </c>
      <c r="CH94" s="29">
        <v>1</v>
      </c>
      <c r="CI94" s="17">
        <v>85</v>
      </c>
      <c r="CJ94" s="13">
        <v>91.65</v>
      </c>
      <c r="CK94" s="11">
        <f>AVERAGE(CA94:CJ94)</f>
        <v>75.55</v>
      </c>
      <c r="CL94" s="131">
        <v>39</v>
      </c>
      <c r="CM94" s="29">
        <v>62</v>
      </c>
      <c r="CN94" s="20">
        <v>44</v>
      </c>
      <c r="CO94" s="75">
        <v>86</v>
      </c>
      <c r="CP94" s="75">
        <v>80</v>
      </c>
      <c r="CQ94" s="130">
        <v>60</v>
      </c>
      <c r="CR94" s="75">
        <v>50</v>
      </c>
      <c r="CS94" s="130">
        <v>99</v>
      </c>
      <c r="CT94" s="19">
        <v>86</v>
      </c>
      <c r="CU94" s="19">
        <v>86.6</v>
      </c>
      <c r="CV94" s="19">
        <v>77</v>
      </c>
      <c r="CW94" s="19">
        <v>67.2</v>
      </c>
      <c r="CX94" s="19">
        <v>83.2</v>
      </c>
      <c r="CY94" s="11">
        <v>88</v>
      </c>
      <c r="CZ94" s="11">
        <v>66</v>
      </c>
      <c r="DA94" s="20">
        <v>64</v>
      </c>
      <c r="DB94" s="11">
        <v>60</v>
      </c>
      <c r="DC94" s="11">
        <f>AVERAGE(CZ94:DB94)</f>
        <v>63.333333333333336</v>
      </c>
      <c r="DD94" s="11">
        <v>82</v>
      </c>
      <c r="DE94" s="20">
        <v>70</v>
      </c>
      <c r="DF94" s="11">
        <v>50</v>
      </c>
      <c r="DG94" s="11">
        <f>AVERAGE(DD94:DF94)</f>
        <v>67.333333333333329</v>
      </c>
      <c r="DH94" s="29">
        <v>32</v>
      </c>
      <c r="DI94" s="29">
        <v>7</v>
      </c>
      <c r="DJ94" s="19">
        <v>95.47</v>
      </c>
      <c r="DK94" s="19">
        <v>4</v>
      </c>
      <c r="DL94" s="21">
        <v>0.23076920000000001</v>
      </c>
      <c r="DM94" s="29">
        <v>1</v>
      </c>
      <c r="DN94" s="21">
        <v>4.2285714490073056</v>
      </c>
      <c r="DO94" s="20">
        <v>6</v>
      </c>
      <c r="DP94" s="20">
        <v>1</v>
      </c>
      <c r="DQ94" s="20">
        <v>5</v>
      </c>
      <c r="DR94" s="20">
        <f>DQ94+10</f>
        <v>15</v>
      </c>
      <c r="DS94" s="20">
        <v>296</v>
      </c>
      <c r="DT94" s="20">
        <v>9</v>
      </c>
      <c r="DU94" s="20">
        <v>717</v>
      </c>
      <c r="DV94" s="20">
        <v>43</v>
      </c>
      <c r="DW94" s="21">
        <v>6.8837209302325579</v>
      </c>
      <c r="DX94" s="21">
        <v>0.20930232558139536</v>
      </c>
      <c r="DY94" s="21">
        <f>(DS94-DT94)/DV94</f>
        <v>6.6744186046511631</v>
      </c>
      <c r="DZ94" s="21">
        <v>16.674418604651162</v>
      </c>
      <c r="EA94" s="20">
        <v>212</v>
      </c>
      <c r="EB94" s="20">
        <v>9</v>
      </c>
      <c r="EC94" s="20">
        <v>513</v>
      </c>
      <c r="ED94" s="20">
        <v>31</v>
      </c>
      <c r="EE94" s="21">
        <v>6.838709677419355</v>
      </c>
      <c r="EF94" s="21">
        <v>0.29032258064516131</v>
      </c>
      <c r="EG94" s="21">
        <f>(EA94-EB94)/ED94</f>
        <v>6.5483870967741939</v>
      </c>
      <c r="EH94" s="21">
        <v>16.548387096774192</v>
      </c>
      <c r="EI94" s="20">
        <v>142</v>
      </c>
      <c r="EJ94" s="20">
        <v>9</v>
      </c>
      <c r="EK94" s="20">
        <v>343</v>
      </c>
      <c r="EL94" s="20">
        <v>21</v>
      </c>
      <c r="EM94" s="21">
        <v>6.7619047619047619</v>
      </c>
      <c r="EN94" s="21">
        <v>0.42857142857142855</v>
      </c>
      <c r="EO94" s="21">
        <f>(EI94-EJ94)/EL94</f>
        <v>6.333333333333333</v>
      </c>
      <c r="EP94" s="21">
        <v>16.333333333333332</v>
      </c>
      <c r="EQ94" s="20">
        <v>66</v>
      </c>
      <c r="ER94" s="20">
        <v>9</v>
      </c>
      <c r="ES94" s="20">
        <v>167</v>
      </c>
      <c r="ET94" s="20">
        <v>11</v>
      </c>
      <c r="EU94" s="21">
        <v>6</v>
      </c>
      <c r="EV94" s="21">
        <v>0.81818181818181823</v>
      </c>
      <c r="EW94" s="21">
        <f>(EQ94-ER94)/ET94</f>
        <v>5.1818181818181817</v>
      </c>
      <c r="EX94" s="21">
        <v>15.181818181818182</v>
      </c>
      <c r="EY94" s="20">
        <v>53</v>
      </c>
      <c r="EZ94" s="21">
        <v>3.970291913552122</v>
      </c>
      <c r="FA94" s="21">
        <v>5.8888888888888893</v>
      </c>
      <c r="FB94" s="37">
        <v>9</v>
      </c>
      <c r="FC94" s="20">
        <v>0</v>
      </c>
      <c r="FD94" s="29">
        <v>0</v>
      </c>
      <c r="FE94" s="29">
        <v>2</v>
      </c>
      <c r="FF94" s="21">
        <v>0.156863</v>
      </c>
      <c r="FG94" s="10">
        <v>-0.15705882000857099</v>
      </c>
      <c r="FH94" s="10">
        <v>-1.62755969649983</v>
      </c>
      <c r="FI94" s="10">
        <v>-0.61167805037030998</v>
      </c>
      <c r="FJ94" s="10">
        <v>0.61585746664339203</v>
      </c>
      <c r="FK94" s="10">
        <v>-0.36125842775522699</v>
      </c>
      <c r="FL94" s="10">
        <v>-0.123944613981395</v>
      </c>
      <c r="FM94" s="21">
        <v>4.32552</v>
      </c>
      <c r="FN94" s="20">
        <v>103</v>
      </c>
      <c r="FQ94" s="20">
        <v>99</v>
      </c>
      <c r="FR94" s="20">
        <v>106</v>
      </c>
      <c r="FS94" s="20">
        <v>1.4</v>
      </c>
      <c r="FT94" s="20">
        <v>34</v>
      </c>
      <c r="FU94" s="20">
        <v>59</v>
      </c>
      <c r="FV94" s="20">
        <v>34.5</v>
      </c>
      <c r="FW94" s="20">
        <v>0.307</v>
      </c>
      <c r="FX94" s="124">
        <v>5</v>
      </c>
      <c r="FY94" s="28">
        <v>5.3</v>
      </c>
      <c r="FZ94" s="123">
        <v>4.4000000000000004</v>
      </c>
      <c r="GA94" s="129">
        <v>5</v>
      </c>
      <c r="GB94" s="9">
        <v>0</v>
      </c>
      <c r="GC94" s="13">
        <v>7.2</v>
      </c>
      <c r="GD94" s="15">
        <v>0.47</v>
      </c>
      <c r="GE94" s="15">
        <v>0.47</v>
      </c>
      <c r="GF94" s="15">
        <v>0.32569999999999999</v>
      </c>
      <c r="GG94" s="15">
        <v>0.71</v>
      </c>
      <c r="GH94" s="9">
        <v>0</v>
      </c>
      <c r="GI94" s="11">
        <v>1</v>
      </c>
      <c r="GJ94" s="11">
        <v>0</v>
      </c>
      <c r="GK94" s="11">
        <v>0</v>
      </c>
      <c r="GL94" s="11">
        <v>0</v>
      </c>
      <c r="GM94" s="29">
        <v>17192896</v>
      </c>
      <c r="GN94" s="21">
        <v>18.114000000000001</v>
      </c>
      <c r="GO94" s="10">
        <v>2.5299999999999998</v>
      </c>
      <c r="GP94" s="28">
        <v>2.528</v>
      </c>
      <c r="GQ94" s="28">
        <v>21.3</v>
      </c>
      <c r="GR94" s="28">
        <v>21.3</v>
      </c>
      <c r="GS94" s="28">
        <v>22.1</v>
      </c>
      <c r="GT94" s="28">
        <v>48.489101410000004</v>
      </c>
      <c r="GU94" s="21">
        <v>0.2</v>
      </c>
      <c r="GV94" s="29">
        <v>0</v>
      </c>
      <c r="GW94" s="21">
        <v>-4.6051700000000002</v>
      </c>
      <c r="GX94" s="29">
        <v>1</v>
      </c>
      <c r="GY94" s="29">
        <v>0</v>
      </c>
      <c r="GZ94" s="29">
        <v>0</v>
      </c>
      <c r="HA94" s="21">
        <v>6.55</v>
      </c>
      <c r="HB94" s="20">
        <v>7.57</v>
      </c>
      <c r="HC94" s="29">
        <v>1</v>
      </c>
      <c r="HD94" s="29">
        <v>1</v>
      </c>
      <c r="HE94" s="21">
        <v>1</v>
      </c>
      <c r="HF94" s="29">
        <v>4.71</v>
      </c>
      <c r="HG94" s="20">
        <v>100</v>
      </c>
      <c r="HH94" s="20">
        <v>100</v>
      </c>
      <c r="HI94" s="21">
        <v>0.99362010000000001</v>
      </c>
      <c r="HJ94" s="20">
        <v>38.93</v>
      </c>
      <c r="HK94" s="21">
        <v>0.98702319999999999</v>
      </c>
      <c r="HL94" s="21">
        <v>0.99</v>
      </c>
      <c r="HM94" s="29">
        <v>99</v>
      </c>
      <c r="HN94" s="20">
        <v>38.950000000000003</v>
      </c>
      <c r="HO94" s="29">
        <v>99</v>
      </c>
      <c r="HP94" s="20">
        <v>99</v>
      </c>
      <c r="HQ94" s="21">
        <v>278.41160000000002</v>
      </c>
      <c r="HR94" s="21">
        <v>570.07590000000005</v>
      </c>
      <c r="HS94" s="40">
        <v>0</v>
      </c>
      <c r="HT94" s="40">
        <v>0</v>
      </c>
      <c r="HU94" s="29">
        <v>6850</v>
      </c>
      <c r="HV94" s="21">
        <v>1.110204</v>
      </c>
      <c r="HW94" s="29">
        <v>64630</v>
      </c>
      <c r="HX94" s="20">
        <v>61956.17</v>
      </c>
      <c r="HY94" s="29">
        <v>0</v>
      </c>
      <c r="HZ94" s="66" t="s">
        <v>770</v>
      </c>
      <c r="IA94" s="20" t="s">
        <v>708</v>
      </c>
      <c r="IB94" s="29">
        <v>6</v>
      </c>
      <c r="IC94" s="11">
        <v>0</v>
      </c>
      <c r="ID94" s="29">
        <v>0</v>
      </c>
      <c r="IE94" s="29">
        <v>1</v>
      </c>
    </row>
    <row r="95" spans="1:239">
      <c r="A95" s="65" t="s">
        <v>958</v>
      </c>
      <c r="B95" s="8" t="s">
        <v>845</v>
      </c>
      <c r="C95" s="9">
        <v>67</v>
      </c>
      <c r="D95" s="20">
        <v>75</v>
      </c>
      <c r="E95" s="9">
        <v>67</v>
      </c>
      <c r="F95" s="77">
        <v>75</v>
      </c>
      <c r="G95" s="9">
        <v>105</v>
      </c>
      <c r="H95" s="20">
        <v>123</v>
      </c>
      <c r="I95" s="20">
        <v>172</v>
      </c>
      <c r="J95" s="20">
        <f t="shared" si="51"/>
        <v>3</v>
      </c>
      <c r="K95" s="21">
        <v>0.28999999999999998</v>
      </c>
      <c r="L95" s="21">
        <f>ABS((H95-G95)/H95)</f>
        <v>0.14634146341463414</v>
      </c>
      <c r="M95" s="29">
        <v>1</v>
      </c>
      <c r="N95" s="9">
        <v>105</v>
      </c>
      <c r="O95" s="77">
        <v>119</v>
      </c>
      <c r="P95" s="55">
        <v>50.97</v>
      </c>
      <c r="Q95" s="55">
        <v>52.4</v>
      </c>
      <c r="R95" s="55">
        <v>49.6</v>
      </c>
      <c r="S95" s="20">
        <v>660</v>
      </c>
      <c r="T95" s="29"/>
      <c r="U95" s="29">
        <v>1142.7929999999999</v>
      </c>
      <c r="V95" s="11"/>
      <c r="W95" s="11">
        <v>949</v>
      </c>
      <c r="X95" s="29">
        <v>743.33300560032853</v>
      </c>
      <c r="Y95" s="29">
        <f t="shared" si="52"/>
        <v>3</v>
      </c>
      <c r="Z95" s="29">
        <v>0</v>
      </c>
      <c r="AA95" s="14"/>
      <c r="AB95" s="28"/>
      <c r="AC95" s="38"/>
      <c r="AD95" s="38"/>
      <c r="AE95" s="38"/>
      <c r="AF95" s="13">
        <v>38.72</v>
      </c>
      <c r="AG95" s="13"/>
      <c r="AH95" s="13"/>
      <c r="AI95" s="13">
        <v>38.72</v>
      </c>
      <c r="AJ95" s="11">
        <v>1</v>
      </c>
      <c r="AK95" s="13">
        <v>38.72</v>
      </c>
      <c r="AL95" s="13">
        <f>AVERAGE(AF95:AH95)</f>
        <v>38.72</v>
      </c>
      <c r="AM95" s="13">
        <f>AVERAGE(AF95:AH95)</f>
        <v>38.72</v>
      </c>
      <c r="AN95" s="14">
        <v>38.72</v>
      </c>
      <c r="AO95" s="9"/>
      <c r="AP95" s="57">
        <v>4.861E-2</v>
      </c>
      <c r="AQ95" s="20">
        <v>45</v>
      </c>
      <c r="AR95" s="46">
        <v>0.34963050269250001</v>
      </c>
      <c r="AS95" s="28"/>
      <c r="AT95" s="12">
        <v>1.0920000000000001</v>
      </c>
      <c r="AU95" s="12">
        <v>2.2000000000000002</v>
      </c>
      <c r="AV95" s="12">
        <v>1.6439999999999999</v>
      </c>
      <c r="AW95" s="11">
        <v>1</v>
      </c>
      <c r="AX95" s="28">
        <v>31.537970000000001</v>
      </c>
      <c r="AY95" s="28">
        <v>59.97139</v>
      </c>
      <c r="AZ95" s="28">
        <v>45.771349999999998</v>
      </c>
      <c r="BA95" s="11">
        <v>1</v>
      </c>
      <c r="BB95" s="13">
        <v>68.2</v>
      </c>
      <c r="BC95" s="13">
        <v>53.7</v>
      </c>
      <c r="BD95" s="13">
        <v>39.200000000000003</v>
      </c>
      <c r="BE95" s="13">
        <v>0.3</v>
      </c>
      <c r="BF95" s="13"/>
      <c r="BG95" s="13"/>
      <c r="BH95" s="11">
        <v>21.5</v>
      </c>
      <c r="BI95" s="11">
        <v>21.5</v>
      </c>
      <c r="BJ95" s="14">
        <v>2.2999999999999998</v>
      </c>
      <c r="BK95" s="14">
        <v>0.65</v>
      </c>
      <c r="BL95" s="11">
        <v>1</v>
      </c>
      <c r="BM95" s="14">
        <v>1.6</v>
      </c>
      <c r="BN95" s="14">
        <v>1.0900000000000001</v>
      </c>
      <c r="BO95" s="17"/>
      <c r="BP95" s="11"/>
      <c r="BQ95" s="11"/>
      <c r="BR95" s="18"/>
      <c r="BS95" s="13"/>
      <c r="BT95" s="13"/>
      <c r="BU95" s="11">
        <v>70</v>
      </c>
      <c r="BV95" s="11"/>
      <c r="BW95" s="11">
        <v>40</v>
      </c>
      <c r="BX95" s="13">
        <v>90.5</v>
      </c>
      <c r="BY95" s="13"/>
      <c r="BZ95" s="16">
        <f>AVERAGE(BW95:BY95)</f>
        <v>65.25</v>
      </c>
      <c r="CA95" s="11">
        <v>60</v>
      </c>
      <c r="CB95" s="29">
        <v>77.849999999999994</v>
      </c>
      <c r="CC95" s="13"/>
      <c r="CD95" s="29">
        <v>68.924999999999997</v>
      </c>
      <c r="CE95" s="29"/>
      <c r="CF95" s="29"/>
      <c r="CG95" s="29">
        <v>68.924999999999997</v>
      </c>
      <c r="CH95" s="29">
        <v>1</v>
      </c>
      <c r="CI95" s="17">
        <v>69</v>
      </c>
      <c r="CJ95" s="13">
        <v>54</v>
      </c>
      <c r="CK95" s="11">
        <f>AVERAGE(CA95:CJ95)</f>
        <v>57.1</v>
      </c>
      <c r="CL95" s="131">
        <v>10</v>
      </c>
      <c r="CM95" s="29">
        <v>43.875</v>
      </c>
      <c r="CN95" s="20">
        <v>55</v>
      </c>
      <c r="CO95" s="75">
        <v>62</v>
      </c>
      <c r="CP95" s="75">
        <v>57</v>
      </c>
      <c r="CQ95" s="130">
        <v>49</v>
      </c>
      <c r="CR95" s="75">
        <v>86</v>
      </c>
      <c r="CS95" s="130">
        <v>17</v>
      </c>
      <c r="CT95" s="19">
        <v>60.8</v>
      </c>
      <c r="CU95" s="19">
        <v>52</v>
      </c>
      <c r="CV95" s="19">
        <v>47.2</v>
      </c>
      <c r="CW95" s="19">
        <v>47.8</v>
      </c>
      <c r="CX95" s="19">
        <v>53.333333333333336</v>
      </c>
      <c r="CY95" s="11">
        <v>64</v>
      </c>
      <c r="CZ95" s="11">
        <v>67</v>
      </c>
      <c r="DA95" s="20">
        <v>67</v>
      </c>
      <c r="DB95" s="11"/>
      <c r="DC95" s="11">
        <f>AVERAGE(CZ95:DB95)</f>
        <v>67</v>
      </c>
      <c r="DD95" s="11">
        <v>58</v>
      </c>
      <c r="DE95" s="20">
        <v>33</v>
      </c>
      <c r="DF95" s="11">
        <v>12</v>
      </c>
      <c r="DG95" s="11">
        <f>AVERAGE(DD95:DF95)</f>
        <v>34.333333333333336</v>
      </c>
      <c r="DH95" s="29">
        <v>34</v>
      </c>
      <c r="DI95" s="29">
        <v>3</v>
      </c>
      <c r="DJ95" s="19">
        <v>24.19</v>
      </c>
      <c r="DK95" s="19">
        <v>0.35</v>
      </c>
      <c r="DL95" s="21">
        <v>0</v>
      </c>
      <c r="DM95" s="29">
        <v>1</v>
      </c>
      <c r="DN95" s="21">
        <v>4.6666667064030971</v>
      </c>
      <c r="DO95" s="20">
        <v>0</v>
      </c>
      <c r="DP95" s="20">
        <v>7</v>
      </c>
      <c r="DQ95" s="20">
        <v>-7</v>
      </c>
      <c r="DR95" s="20">
        <f>DQ95+10</f>
        <v>3</v>
      </c>
      <c r="DS95" s="20">
        <v>88</v>
      </c>
      <c r="DT95" s="20">
        <v>161</v>
      </c>
      <c r="DU95" s="20">
        <v>257</v>
      </c>
      <c r="DV95" s="20">
        <v>33</v>
      </c>
      <c r="DW95" s="21">
        <v>2.6666666666666665</v>
      </c>
      <c r="DX95" s="21">
        <v>4.8787878787878789</v>
      </c>
      <c r="DY95" s="21">
        <f>(DS95-DT95)/DV95</f>
        <v>-2.2121212121212119</v>
      </c>
      <c r="DZ95" s="21">
        <v>7.7878787878787881</v>
      </c>
      <c r="EA95" s="20">
        <v>56</v>
      </c>
      <c r="EB95" s="20">
        <v>147</v>
      </c>
      <c r="EC95" s="20">
        <v>179</v>
      </c>
      <c r="ED95" s="20">
        <v>27</v>
      </c>
      <c r="EE95" s="21">
        <v>2.074074074074074</v>
      </c>
      <c r="EF95" s="21">
        <v>5.4444444444444446</v>
      </c>
      <c r="EG95" s="21">
        <f>(EA95-EB95)/ED95</f>
        <v>-3.3703703703703702</v>
      </c>
      <c r="EH95" s="21">
        <v>6.6296296296296298</v>
      </c>
      <c r="EI95" s="20">
        <v>24</v>
      </c>
      <c r="EJ95" s="20">
        <v>115</v>
      </c>
      <c r="EK95" s="20">
        <v>99</v>
      </c>
      <c r="EL95" s="20">
        <v>19</v>
      </c>
      <c r="EM95" s="21">
        <v>1.263157894736842</v>
      </c>
      <c r="EN95" s="21">
        <v>6.0526315789473681</v>
      </c>
      <c r="EO95" s="21">
        <f>(EI95-EJ95)/EL95</f>
        <v>-4.7894736842105265</v>
      </c>
      <c r="EP95" s="21">
        <v>5.2105263157894735</v>
      </c>
      <c r="EQ95" s="20">
        <v>24</v>
      </c>
      <c r="ER95" s="20">
        <v>52</v>
      </c>
      <c r="ES95" s="20">
        <v>72</v>
      </c>
      <c r="ET95" s="20">
        <v>10</v>
      </c>
      <c r="EU95" s="21">
        <v>2.4</v>
      </c>
      <c r="EV95" s="21">
        <v>5.2</v>
      </c>
      <c r="EW95" s="21">
        <f>(EQ95-ER95)/ET95</f>
        <v>-2.8</v>
      </c>
      <c r="EX95" s="21">
        <v>7.2</v>
      </c>
      <c r="EY95" s="20">
        <v>11</v>
      </c>
      <c r="EZ95" s="21">
        <v>2.3978952727983707</v>
      </c>
      <c r="FA95" s="21">
        <v>10.944444444444445</v>
      </c>
      <c r="FB95" s="37">
        <v>14</v>
      </c>
      <c r="FC95" s="20">
        <v>0</v>
      </c>
      <c r="FD95" s="29">
        <v>0</v>
      </c>
      <c r="FE95" s="29">
        <v>2</v>
      </c>
      <c r="FF95" s="21">
        <v>0.117647</v>
      </c>
      <c r="FG95" s="10">
        <v>-1.4980556187374701</v>
      </c>
      <c r="FH95" s="10">
        <v>-1.7319929306411901</v>
      </c>
      <c r="FI95" s="10">
        <v>-1.6974981983169299</v>
      </c>
      <c r="FJ95" s="10">
        <v>-0.82791236389541401</v>
      </c>
      <c r="FK95" s="10">
        <v>-1.34612983165983</v>
      </c>
      <c r="FL95" s="10">
        <v>-1.0151196581535999</v>
      </c>
      <c r="FM95" s="21">
        <v>2.7265600000000001</v>
      </c>
      <c r="FN95" s="20">
        <v>69</v>
      </c>
      <c r="FQ95" s="20">
        <v>99</v>
      </c>
      <c r="FR95" s="20">
        <v>105</v>
      </c>
      <c r="FS95" s="20">
        <v>6.3</v>
      </c>
      <c r="FT95" s="20">
        <v>27</v>
      </c>
      <c r="FU95" s="20">
        <v>41</v>
      </c>
      <c r="FV95" s="20">
        <v>22.7</v>
      </c>
      <c r="FW95" s="20">
        <v>0.22500000000000001</v>
      </c>
      <c r="FX95" s="124"/>
      <c r="FY95" s="28">
        <v>5.3</v>
      </c>
      <c r="FZ95" s="123">
        <v>9.6999999999999993</v>
      </c>
      <c r="GA95" s="129">
        <v>5.3</v>
      </c>
      <c r="GB95" s="9">
        <v>0</v>
      </c>
      <c r="GC95" s="13">
        <v>73</v>
      </c>
      <c r="GD95" s="15">
        <v>0.73</v>
      </c>
      <c r="GE95" s="15">
        <v>0.73</v>
      </c>
      <c r="GF95" s="15">
        <v>0.51219999999999999</v>
      </c>
      <c r="GG95" s="15">
        <v>0.71</v>
      </c>
      <c r="GH95" s="9">
        <v>0</v>
      </c>
      <c r="GI95" s="9">
        <v>0</v>
      </c>
      <c r="GJ95" s="11">
        <v>1</v>
      </c>
      <c r="GK95" s="11">
        <v>0</v>
      </c>
      <c r="GL95" s="11">
        <v>0</v>
      </c>
      <c r="GM95" s="29">
        <v>26627366</v>
      </c>
      <c r="GN95" s="21">
        <v>26.707000000000001</v>
      </c>
      <c r="GO95" s="10">
        <v>5.16</v>
      </c>
      <c r="GP95" s="28">
        <v>5.42</v>
      </c>
      <c r="GQ95" s="28">
        <v>26.6</v>
      </c>
      <c r="GR95" s="28">
        <v>26.619</v>
      </c>
      <c r="GS95" s="28">
        <v>31.3</v>
      </c>
      <c r="GT95" s="28">
        <v>69.472000120000004</v>
      </c>
      <c r="GU95" s="21">
        <v>0.81</v>
      </c>
      <c r="GV95" s="29">
        <v>0</v>
      </c>
      <c r="GW95" s="21">
        <v>2.9172099999999999</v>
      </c>
      <c r="GX95" s="29">
        <v>0</v>
      </c>
      <c r="GY95" s="29">
        <v>0</v>
      </c>
      <c r="GZ95" s="29">
        <v>0</v>
      </c>
      <c r="HA95" s="21">
        <v>15.33</v>
      </c>
      <c r="HB95" s="20">
        <v>13.77</v>
      </c>
      <c r="HC95" s="29">
        <v>1</v>
      </c>
      <c r="HD95" s="29">
        <v>1</v>
      </c>
      <c r="HE95" s="21">
        <v>1</v>
      </c>
      <c r="HF95" s="29">
        <v>97.96</v>
      </c>
      <c r="HG95" s="20">
        <v>100</v>
      </c>
      <c r="HH95" s="20">
        <v>100</v>
      </c>
      <c r="HI95" s="21">
        <v>2.32301E-2</v>
      </c>
      <c r="HJ95" s="20">
        <v>1004.52</v>
      </c>
      <c r="HK95" s="21">
        <v>2.1283799999999999E-2</v>
      </c>
      <c r="HL95" s="21">
        <v>0.02</v>
      </c>
      <c r="HM95" s="29">
        <v>0</v>
      </c>
      <c r="HN95" s="20">
        <v>962.17</v>
      </c>
      <c r="HO95" s="29">
        <v>2</v>
      </c>
      <c r="HP95" s="20">
        <v>2</v>
      </c>
      <c r="HQ95" s="21">
        <v>10.29857</v>
      </c>
      <c r="HR95" s="21">
        <v>11.26272</v>
      </c>
      <c r="HS95" s="40">
        <v>0</v>
      </c>
      <c r="HT95" s="40">
        <v>0</v>
      </c>
      <c r="HU95" s="29">
        <v>4730</v>
      </c>
      <c r="HV95" s="21"/>
      <c r="HW95" s="29">
        <v>2376000</v>
      </c>
      <c r="HX95" s="20">
        <v>2507269</v>
      </c>
      <c r="HY95" s="29">
        <v>0</v>
      </c>
      <c r="HZ95" s="65" t="s">
        <v>959</v>
      </c>
      <c r="IA95" s="20" t="s">
        <v>745</v>
      </c>
      <c r="IB95" s="29">
        <v>5</v>
      </c>
      <c r="IC95" s="11">
        <v>0</v>
      </c>
      <c r="ID95" s="29">
        <v>1</v>
      </c>
      <c r="IE95" s="29">
        <v>1</v>
      </c>
    </row>
    <row r="96" spans="1:239">
      <c r="A96" s="65" t="s">
        <v>955</v>
      </c>
      <c r="B96" s="8" t="s">
        <v>846</v>
      </c>
      <c r="C96" s="9">
        <v>71</v>
      </c>
      <c r="D96" s="20">
        <v>77</v>
      </c>
      <c r="E96" s="9">
        <v>71</v>
      </c>
      <c r="F96" s="77"/>
      <c r="G96" s="9">
        <v>98</v>
      </c>
      <c r="H96" s="20"/>
      <c r="I96" s="20">
        <v>167</v>
      </c>
      <c r="J96" s="20">
        <f t="shared" si="51"/>
        <v>2</v>
      </c>
      <c r="K96" s="21">
        <v>0.41317365269461076</v>
      </c>
      <c r="L96" s="20"/>
      <c r="M96" s="29">
        <v>0</v>
      </c>
      <c r="N96" s="9">
        <v>98</v>
      </c>
      <c r="O96" s="77"/>
      <c r="P96" s="55"/>
      <c r="Q96" s="55"/>
      <c r="R96" s="55"/>
      <c r="T96" s="29"/>
      <c r="U96" s="29">
        <v>4215.2299999999996</v>
      </c>
      <c r="V96" s="11"/>
      <c r="W96" s="11">
        <v>2384</v>
      </c>
      <c r="X96" s="29">
        <v>2434.1458453402042</v>
      </c>
      <c r="Y96" s="29">
        <f t="shared" si="52"/>
        <v>3</v>
      </c>
      <c r="Z96" s="29">
        <v>0</v>
      </c>
      <c r="AA96" s="14"/>
      <c r="AB96" s="28">
        <v>164.49736666666669</v>
      </c>
      <c r="AC96" s="38"/>
      <c r="AD96" s="38"/>
      <c r="AE96" s="38"/>
      <c r="AF96" s="13"/>
      <c r="AG96" s="28">
        <v>60.88</v>
      </c>
      <c r="AH96" s="13"/>
      <c r="AI96" s="13">
        <v>60.88</v>
      </c>
      <c r="AJ96" s="11">
        <v>1</v>
      </c>
      <c r="AK96" s="13">
        <v>60.88</v>
      </c>
      <c r="AL96" s="13"/>
      <c r="AM96" s="13"/>
      <c r="AN96" s="14"/>
      <c r="AO96" s="9"/>
      <c r="AP96" s="57"/>
      <c r="AS96" s="28"/>
      <c r="AT96" s="97">
        <v>5.6050000000000004</v>
      </c>
      <c r="AU96" s="97">
        <v>4.9130000000000003</v>
      </c>
      <c r="AV96" s="97">
        <v>5.2880000000000003</v>
      </c>
      <c r="AW96" s="11">
        <v>1</v>
      </c>
      <c r="AX96" s="28">
        <v>69.891890000000004</v>
      </c>
      <c r="AY96" s="28">
        <v>73.661330000000007</v>
      </c>
      <c r="AZ96" s="28">
        <v>71.618780000000001</v>
      </c>
      <c r="BA96" s="11">
        <v>1</v>
      </c>
      <c r="BB96" s="13"/>
      <c r="BC96" s="13"/>
      <c r="BD96" s="13"/>
      <c r="BE96" s="13"/>
      <c r="BF96" s="13"/>
      <c r="BG96" s="13"/>
      <c r="BH96" s="11"/>
      <c r="BI96" s="11"/>
      <c r="BJ96" s="14"/>
      <c r="BK96" s="14">
        <v>5.8</v>
      </c>
      <c r="BL96" s="11">
        <v>0</v>
      </c>
      <c r="BM96" s="14"/>
      <c r="BN96" s="14"/>
      <c r="BO96" s="17"/>
      <c r="BP96" s="11"/>
      <c r="BQ96" s="11"/>
      <c r="BR96" s="18"/>
      <c r="BS96" s="13"/>
      <c r="BT96" s="13"/>
      <c r="BU96" s="11"/>
      <c r="BV96" s="11"/>
      <c r="BW96" s="11"/>
      <c r="BX96" s="13"/>
      <c r="BY96" s="13"/>
      <c r="BZ96" s="16"/>
      <c r="CA96" s="11">
        <v>67</v>
      </c>
      <c r="CB96" s="29">
        <v>56</v>
      </c>
      <c r="CC96" s="13"/>
      <c r="CD96" s="29">
        <v>61.5</v>
      </c>
      <c r="CE96" s="29"/>
      <c r="CF96" s="29"/>
      <c r="CG96" s="29">
        <v>61.5</v>
      </c>
      <c r="CH96" s="29">
        <v>1</v>
      </c>
      <c r="CI96" s="17"/>
      <c r="CJ96" s="13"/>
      <c r="CK96" s="11"/>
      <c r="CL96" s="131">
        <v>82</v>
      </c>
      <c r="CM96" s="29">
        <v>52</v>
      </c>
      <c r="CN96" s="20">
        <v>45</v>
      </c>
      <c r="CO96" s="75">
        <v>89</v>
      </c>
      <c r="CP96" s="75">
        <v>85</v>
      </c>
      <c r="CQ96" s="130">
        <v>72</v>
      </c>
      <c r="CR96" s="75">
        <v>80</v>
      </c>
      <c r="CS96" s="130">
        <v>72</v>
      </c>
      <c r="CT96" s="19"/>
      <c r="CU96" s="19"/>
      <c r="CV96" s="19"/>
      <c r="CW96" s="19"/>
      <c r="CX96" s="19"/>
      <c r="CY96" s="11"/>
      <c r="CZ96" s="11"/>
      <c r="DA96" s="20">
        <v>79</v>
      </c>
      <c r="DB96" s="11">
        <v>30</v>
      </c>
      <c r="DC96" s="11"/>
      <c r="DD96" s="11"/>
      <c r="DE96" s="20">
        <v>32</v>
      </c>
      <c r="DF96" s="11">
        <v>32</v>
      </c>
      <c r="DG96" s="20">
        <v>30</v>
      </c>
      <c r="DH96" s="20">
        <v>93</v>
      </c>
      <c r="DI96" s="29"/>
      <c r="DJ96" s="19"/>
      <c r="DK96" s="19"/>
      <c r="DL96" s="21"/>
      <c r="DM96" s="29"/>
      <c r="DN96" s="21"/>
      <c r="DO96" s="20">
        <v>0</v>
      </c>
      <c r="DP96" s="20">
        <v>10</v>
      </c>
      <c r="DQ96" s="20">
        <v>-10</v>
      </c>
      <c r="DR96" s="20">
        <v>0</v>
      </c>
      <c r="DS96" s="20">
        <v>15</v>
      </c>
      <c r="DT96" s="20">
        <v>195</v>
      </c>
      <c r="DU96" s="20">
        <v>50</v>
      </c>
      <c r="DV96" s="20">
        <v>23</v>
      </c>
      <c r="DW96" s="21">
        <v>0.65217391304347827</v>
      </c>
      <c r="DX96" s="21">
        <v>8.4782608695652169</v>
      </c>
      <c r="DY96" s="94">
        <v>-7.8260869565217392</v>
      </c>
      <c r="DZ96" s="94">
        <v>2.1739130434782608</v>
      </c>
      <c r="EA96" s="20">
        <v>15</v>
      </c>
      <c r="EB96" s="20">
        <v>195</v>
      </c>
      <c r="EC96" s="20">
        <v>50</v>
      </c>
      <c r="ED96" s="20">
        <v>23</v>
      </c>
      <c r="EE96" s="21">
        <v>0.65217391304347827</v>
      </c>
      <c r="EF96" s="21">
        <v>8.4782608695652169</v>
      </c>
      <c r="EG96" s="94">
        <v>-7.8260869565217392</v>
      </c>
      <c r="EH96" s="94">
        <v>2.1739130434782608</v>
      </c>
      <c r="EI96" s="20">
        <v>9</v>
      </c>
      <c r="EJ96" s="20">
        <v>189</v>
      </c>
      <c r="EK96" s="20">
        <v>30</v>
      </c>
      <c r="EL96" s="20">
        <v>21</v>
      </c>
      <c r="EM96" s="21">
        <v>0.42857142857142855</v>
      </c>
      <c r="EN96" s="21">
        <v>9</v>
      </c>
      <c r="EO96" s="94">
        <v>-8.5714285714285712</v>
      </c>
      <c r="EP96" s="94">
        <v>1.4285714285714286</v>
      </c>
      <c r="EQ96" s="20">
        <v>0</v>
      </c>
      <c r="ER96" s="20">
        <v>110</v>
      </c>
      <c r="ES96" s="20">
        <v>0</v>
      </c>
      <c r="ET96" s="20">
        <v>11</v>
      </c>
      <c r="EU96" s="21">
        <v>0</v>
      </c>
      <c r="EV96" s="21">
        <v>10</v>
      </c>
      <c r="EW96" s="94">
        <v>-10</v>
      </c>
      <c r="EX96" s="94">
        <v>0</v>
      </c>
      <c r="EY96" s="20">
        <v>0</v>
      </c>
      <c r="EZ96" s="21"/>
      <c r="FA96" s="21"/>
      <c r="FB96" s="37"/>
      <c r="FC96" s="20">
        <v>0</v>
      </c>
      <c r="FE96" s="29"/>
      <c r="FF96" s="21">
        <v>0.32195121951219513</v>
      </c>
      <c r="FG96" s="21">
        <v>-0.77760731483085299</v>
      </c>
      <c r="FH96" s="21">
        <v>-1.6942245500284401</v>
      </c>
      <c r="FI96" s="21">
        <v>-0.47407399836740299</v>
      </c>
      <c r="FJ96" s="21">
        <v>0.29382105881922299</v>
      </c>
      <c r="FK96" s="21">
        <v>-6.2168598845925703E-2</v>
      </c>
      <c r="FL96" s="21">
        <v>7.1867430269489802E-3</v>
      </c>
      <c r="FM96" s="21"/>
      <c r="FN96" s="20"/>
      <c r="FX96" s="124">
        <v>4</v>
      </c>
      <c r="FZ96" s="123">
        <v>10.8</v>
      </c>
      <c r="GA96" s="129">
        <v>4</v>
      </c>
      <c r="GB96" s="9">
        <v>0</v>
      </c>
      <c r="GC96" s="13">
        <v>0.1</v>
      </c>
      <c r="GD96" s="15"/>
      <c r="GE96" s="15"/>
      <c r="GF96" s="15">
        <v>0</v>
      </c>
      <c r="GG96" s="15">
        <v>0.18</v>
      </c>
      <c r="GH96" s="9">
        <v>0</v>
      </c>
      <c r="GI96" s="9">
        <v>0</v>
      </c>
      <c r="GJ96" s="11">
        <v>1</v>
      </c>
      <c r="GK96" s="9">
        <v>0</v>
      </c>
      <c r="GL96" s="9">
        <v>0</v>
      </c>
      <c r="GM96" s="29">
        <v>884616</v>
      </c>
      <c r="GN96" s="21"/>
      <c r="GO96" s="10"/>
      <c r="GP96" s="28">
        <v>5.3</v>
      </c>
      <c r="GQ96" s="28"/>
      <c r="GR96" s="28">
        <v>23.756</v>
      </c>
      <c r="GS96" s="28"/>
      <c r="GT96" s="28"/>
      <c r="GU96" s="21"/>
      <c r="GV96" s="29">
        <v>0</v>
      </c>
      <c r="GW96" s="21"/>
      <c r="GX96" s="29">
        <v>0</v>
      </c>
      <c r="GY96" s="29"/>
      <c r="GZ96" s="29"/>
      <c r="HA96" s="21">
        <v>-26.18</v>
      </c>
      <c r="HB96" s="28">
        <v>-26.652280000000001</v>
      </c>
      <c r="HC96" s="29"/>
      <c r="HD96" s="29"/>
      <c r="HE96" s="21"/>
      <c r="HF96" s="29"/>
      <c r="HG96" s="103">
        <v>0</v>
      </c>
      <c r="HI96" s="21">
        <v>0</v>
      </c>
      <c r="HJ96" s="29">
        <v>110.12</v>
      </c>
      <c r="HK96" s="21"/>
      <c r="HM96" s="29">
        <v>0</v>
      </c>
      <c r="HO96" s="29"/>
      <c r="HQ96" s="21"/>
      <c r="HR96" s="21"/>
      <c r="HS96" s="40"/>
      <c r="HT96" s="40"/>
      <c r="HU96" s="29">
        <v>9320</v>
      </c>
      <c r="HV96" s="21"/>
      <c r="HW96" s="29"/>
      <c r="HY96" s="29"/>
      <c r="HZ96" s="65" t="s">
        <v>721</v>
      </c>
      <c r="IA96" s="65" t="s">
        <v>940</v>
      </c>
      <c r="IB96" s="29">
        <v>3</v>
      </c>
      <c r="IC96" s="11">
        <v>1</v>
      </c>
      <c r="ID96" s="29">
        <v>0</v>
      </c>
      <c r="IE96" s="29">
        <v>1</v>
      </c>
    </row>
    <row r="97" spans="1:239">
      <c r="A97" s="65" t="s">
        <v>847</v>
      </c>
      <c r="B97" s="8" t="s">
        <v>848</v>
      </c>
      <c r="C97" s="9">
        <v>34</v>
      </c>
      <c r="D97" s="20">
        <v>37</v>
      </c>
      <c r="E97" s="9">
        <v>34</v>
      </c>
      <c r="F97" s="77">
        <v>44</v>
      </c>
      <c r="G97" s="9">
        <v>42</v>
      </c>
      <c r="H97" s="20">
        <v>44</v>
      </c>
      <c r="I97" s="20">
        <v>59</v>
      </c>
      <c r="J97" s="20">
        <f t="shared" si="51"/>
        <v>3</v>
      </c>
      <c r="K97" s="21">
        <v>0.22068965517241379</v>
      </c>
      <c r="L97" s="21">
        <f t="shared" ref="L97:L108" si="57">ABS((H97-G97)/H97)</f>
        <v>4.5454545454545456E-2</v>
      </c>
      <c r="M97" s="29">
        <v>1</v>
      </c>
      <c r="N97" s="9">
        <v>42</v>
      </c>
      <c r="O97" s="77">
        <v>56</v>
      </c>
      <c r="P97" s="55">
        <v>66.41</v>
      </c>
      <c r="Q97" s="55">
        <v>68.52</v>
      </c>
      <c r="R97" s="55">
        <v>64.400000000000006</v>
      </c>
      <c r="S97" s="20">
        <v>180</v>
      </c>
      <c r="T97" s="29">
        <v>3114.3676383000002</v>
      </c>
      <c r="U97" s="29">
        <v>2651.2869999999998</v>
      </c>
      <c r="V97" s="11">
        <v>3143.7404929999998</v>
      </c>
      <c r="W97" s="11">
        <v>4756</v>
      </c>
      <c r="X97" s="29">
        <v>5700.6865365406338</v>
      </c>
      <c r="Y97" s="29">
        <f t="shared" si="52"/>
        <v>5</v>
      </c>
      <c r="Z97" s="29">
        <v>1</v>
      </c>
      <c r="AA97" s="14">
        <v>2.4700000000000002</v>
      </c>
      <c r="AB97" s="28">
        <v>55.71900333333334</v>
      </c>
      <c r="AC97" s="38"/>
      <c r="AD97" s="38"/>
      <c r="AE97" s="38"/>
      <c r="AF97" s="13"/>
      <c r="AG97" s="13"/>
      <c r="AH97" s="13"/>
      <c r="AI97" s="13"/>
      <c r="AJ97" s="11">
        <v>0</v>
      </c>
      <c r="AK97" s="13">
        <v>42.8</v>
      </c>
      <c r="AL97" s="13"/>
      <c r="AM97" s="13">
        <v>38.176250000000003</v>
      </c>
      <c r="AN97" s="14">
        <v>39.687620000000003</v>
      </c>
      <c r="AO97" s="9"/>
      <c r="AP97" s="57">
        <v>6.5214999999999995E-2</v>
      </c>
      <c r="AQ97" s="20">
        <v>68</v>
      </c>
      <c r="AR97" s="46">
        <v>0.29719979706800004</v>
      </c>
      <c r="AS97" s="28"/>
      <c r="AT97" s="12">
        <v>3.8889999999999998</v>
      </c>
      <c r="AU97" s="12">
        <v>6.3070000000000004</v>
      </c>
      <c r="AV97" s="12">
        <v>5.1050000000000004</v>
      </c>
      <c r="AW97" s="11">
        <v>1</v>
      </c>
      <c r="AX97" s="28">
        <v>47.501300000000001</v>
      </c>
      <c r="AY97" s="28">
        <v>81.847470000000001</v>
      </c>
      <c r="AZ97" s="28">
        <v>64.836420000000004</v>
      </c>
      <c r="BA97" s="11">
        <v>1</v>
      </c>
      <c r="BB97" s="13">
        <v>52.5</v>
      </c>
      <c r="BC97" s="13">
        <v>35.1</v>
      </c>
      <c r="BD97" s="13">
        <v>18.100000000000001</v>
      </c>
      <c r="BE97" s="13"/>
      <c r="BF97" s="13"/>
      <c r="BG97" s="13"/>
      <c r="BH97" s="11">
        <v>57</v>
      </c>
      <c r="BI97" s="11">
        <v>57</v>
      </c>
      <c r="BJ97" s="14">
        <v>2.2000000000000002</v>
      </c>
      <c r="BK97" s="14">
        <v>0.45</v>
      </c>
      <c r="BL97" s="11">
        <v>1</v>
      </c>
      <c r="BM97" s="14">
        <v>1.8</v>
      </c>
      <c r="BN97" s="14">
        <v>1.0900000000000001</v>
      </c>
      <c r="BO97" s="17">
        <v>84.5</v>
      </c>
      <c r="BP97" s="11">
        <v>82</v>
      </c>
      <c r="BQ97" s="11">
        <v>97</v>
      </c>
      <c r="BR97" s="18">
        <v>0.84536082474226804</v>
      </c>
      <c r="BS97" s="13">
        <v>99</v>
      </c>
      <c r="BT97" s="13">
        <v>82</v>
      </c>
      <c r="BU97" s="11">
        <v>99</v>
      </c>
      <c r="BV97" s="11"/>
      <c r="BW97" s="11">
        <v>40</v>
      </c>
      <c r="BX97" s="13">
        <v>81.400000000000006</v>
      </c>
      <c r="BY97" s="13"/>
      <c r="BZ97" s="16">
        <f t="shared" ref="BZ97:BZ102" si="58">AVERAGE(BW97:BY97)</f>
        <v>60.7</v>
      </c>
      <c r="CA97" s="11">
        <v>80</v>
      </c>
      <c r="CB97" s="29">
        <v>76</v>
      </c>
      <c r="CC97" s="13"/>
      <c r="CD97" s="29">
        <v>78</v>
      </c>
      <c r="CE97" s="29"/>
      <c r="CF97" s="29"/>
      <c r="CG97" s="29">
        <v>78</v>
      </c>
      <c r="CH97" s="29">
        <v>1</v>
      </c>
      <c r="CI97" s="17">
        <v>65.5</v>
      </c>
      <c r="CJ97" s="13">
        <v>36.35</v>
      </c>
      <c r="CK97" s="11">
        <f t="shared" ref="CK97:CK111" si="59">AVERAGE(CA97:CJ97)</f>
        <v>59.26428571428572</v>
      </c>
      <c r="CL97" s="131">
        <v>79</v>
      </c>
      <c r="CM97" s="29">
        <v>80.75</v>
      </c>
      <c r="CN97" s="20">
        <v>79</v>
      </c>
      <c r="CO97" s="75">
        <v>91</v>
      </c>
      <c r="CP97" s="75">
        <v>87</v>
      </c>
      <c r="CQ97" s="130">
        <v>84</v>
      </c>
      <c r="CR97" s="75">
        <v>78</v>
      </c>
      <c r="CS97" s="130">
        <v>91</v>
      </c>
      <c r="CT97" s="19">
        <v>91.4</v>
      </c>
      <c r="CU97" s="19">
        <v>82.8</v>
      </c>
      <c r="CV97" s="19">
        <v>77.400000000000006</v>
      </c>
      <c r="CW97" s="19">
        <v>38.5</v>
      </c>
      <c r="CX97" s="19">
        <v>83.86666666666666</v>
      </c>
      <c r="CY97" s="11">
        <v>90</v>
      </c>
      <c r="CZ97" s="11"/>
      <c r="DA97" s="20">
        <v>38</v>
      </c>
      <c r="DB97" s="11">
        <v>79</v>
      </c>
      <c r="DC97" s="11">
        <f t="shared" ref="DC97:DC111" si="60">AVERAGE(CZ97:DB97)</f>
        <v>58.5</v>
      </c>
      <c r="DD97" s="11"/>
      <c r="DE97" s="20">
        <v>76</v>
      </c>
      <c r="DF97" s="11">
        <v>63</v>
      </c>
      <c r="DG97" s="11">
        <f t="shared" ref="DG97:DG105" si="61">AVERAGE(DD97:DF97)</f>
        <v>69.5</v>
      </c>
      <c r="DH97" s="29">
        <v>72</v>
      </c>
      <c r="DI97" s="29">
        <v>41</v>
      </c>
      <c r="DJ97" s="19">
        <v>53</v>
      </c>
      <c r="DK97" s="19">
        <v>1.75</v>
      </c>
      <c r="DL97" s="21">
        <v>3.8461500000000003E-2</v>
      </c>
      <c r="DM97" s="29">
        <v>0</v>
      </c>
      <c r="DN97" s="21">
        <v>10.939999961853022</v>
      </c>
      <c r="DO97" s="20">
        <v>0</v>
      </c>
      <c r="DP97" s="20">
        <v>9</v>
      </c>
      <c r="DQ97" s="20">
        <v>-9</v>
      </c>
      <c r="DR97" s="20">
        <f t="shared" ref="DR97:DR108" si="62">DQ97+10</f>
        <v>1</v>
      </c>
      <c r="DS97" s="20">
        <v>62</v>
      </c>
      <c r="DT97" s="20">
        <v>277</v>
      </c>
      <c r="DU97" s="20">
        <v>225</v>
      </c>
      <c r="DV97" s="20">
        <v>44</v>
      </c>
      <c r="DW97" s="21">
        <v>1.4090909090909092</v>
      </c>
      <c r="DX97" s="21">
        <v>6.2954545454545459</v>
      </c>
      <c r="DY97" s="21">
        <f t="shared" ref="DY97:DY107" si="63">(DS97-DT97)/DV97</f>
        <v>-4.8863636363636367</v>
      </c>
      <c r="DZ97" s="21">
        <v>5.1136363636363633</v>
      </c>
      <c r="EA97" s="20">
        <v>4</v>
      </c>
      <c r="EB97" s="20">
        <v>246</v>
      </c>
      <c r="EC97" s="20">
        <v>58</v>
      </c>
      <c r="ED97" s="20">
        <v>30</v>
      </c>
      <c r="EE97" s="21">
        <v>0.13333333333333333</v>
      </c>
      <c r="EF97" s="21">
        <v>8.1999999999999993</v>
      </c>
      <c r="EG97" s="21">
        <f t="shared" ref="EG97:EG107" si="64">(EA97-EB97)/ED97</f>
        <v>-8.0666666666666664</v>
      </c>
      <c r="EH97" s="21">
        <v>1.9333333333333333</v>
      </c>
      <c r="EI97" s="20">
        <v>0</v>
      </c>
      <c r="EJ97" s="20">
        <v>189</v>
      </c>
      <c r="EK97" s="20">
        <v>21</v>
      </c>
      <c r="EL97" s="20">
        <v>21</v>
      </c>
      <c r="EM97" s="21">
        <v>0</v>
      </c>
      <c r="EN97" s="21">
        <v>9</v>
      </c>
      <c r="EO97" s="21">
        <f t="shared" ref="EO97:EO107" si="65">(EI97-EJ97)/EL97</f>
        <v>-9</v>
      </c>
      <c r="EP97" s="21">
        <v>1</v>
      </c>
      <c r="EQ97" s="20">
        <v>0</v>
      </c>
      <c r="ER97" s="20">
        <v>99</v>
      </c>
      <c r="ES97" s="20">
        <v>11</v>
      </c>
      <c r="ET97" s="20">
        <v>11</v>
      </c>
      <c r="EU97" s="21">
        <v>0</v>
      </c>
      <c r="EV97" s="21">
        <v>9</v>
      </c>
      <c r="EW97" s="21">
        <f t="shared" ref="EW97:EW107" si="66">(EQ97-ER97)/ET97</f>
        <v>-9</v>
      </c>
      <c r="EX97" s="21">
        <v>1</v>
      </c>
      <c r="EY97" s="20">
        <v>10</v>
      </c>
      <c r="EZ97" s="21">
        <v>2.3025850929940459</v>
      </c>
      <c r="FA97" s="21">
        <v>12.5</v>
      </c>
      <c r="FB97" s="37">
        <v>14</v>
      </c>
      <c r="FC97" s="20">
        <v>0</v>
      </c>
      <c r="FD97" s="29">
        <v>1</v>
      </c>
      <c r="FE97" s="29">
        <v>2</v>
      </c>
      <c r="FF97" s="21">
        <v>0.171569</v>
      </c>
      <c r="FG97" s="10">
        <v>-1.35777091688175</v>
      </c>
      <c r="FH97" s="10">
        <v>8.3332721723779701E-2</v>
      </c>
      <c r="FI97" s="10">
        <v>-1.1808869811960001</v>
      </c>
      <c r="FJ97" s="10">
        <v>-0.91532426663525002</v>
      </c>
      <c r="FK97" s="10">
        <v>-0.29081387838783501</v>
      </c>
      <c r="FL97" s="10">
        <v>-0.78875794703498503</v>
      </c>
      <c r="FM97" s="21">
        <v>3.0781200000000002</v>
      </c>
      <c r="FN97" s="20">
        <v>85</v>
      </c>
      <c r="FQ97" s="20">
        <v>98</v>
      </c>
      <c r="FR97" s="20">
        <v>106</v>
      </c>
      <c r="FS97" s="28">
        <v>6</v>
      </c>
      <c r="FT97" s="20">
        <v>25</v>
      </c>
      <c r="FU97" s="20">
        <v>18</v>
      </c>
      <c r="FV97" s="20">
        <v>20.6</v>
      </c>
      <c r="FX97" s="124">
        <v>9</v>
      </c>
      <c r="FY97" s="28">
        <v>10.4</v>
      </c>
      <c r="FZ97" s="123">
        <v>12</v>
      </c>
      <c r="GA97" s="129">
        <v>9</v>
      </c>
      <c r="GB97" s="9">
        <v>0</v>
      </c>
      <c r="GC97" s="13">
        <v>89.6</v>
      </c>
      <c r="GD97" s="15">
        <v>0.22</v>
      </c>
      <c r="GE97" s="15">
        <v>0.22</v>
      </c>
      <c r="GF97" s="15">
        <v>9.4799999999999995E-2</v>
      </c>
      <c r="GG97" s="15">
        <v>0.21</v>
      </c>
      <c r="GH97" s="9">
        <v>0</v>
      </c>
      <c r="GI97" s="9">
        <v>0</v>
      </c>
      <c r="GJ97" s="11">
        <v>0</v>
      </c>
      <c r="GK97" s="11">
        <v>0</v>
      </c>
      <c r="GL97" s="9">
        <v>1</v>
      </c>
      <c r="GM97" s="29">
        <v>12436046</v>
      </c>
      <c r="GN97" s="21">
        <v>14.112</v>
      </c>
      <c r="GO97" s="10">
        <v>5.34</v>
      </c>
      <c r="GP97" s="28">
        <v>5.34</v>
      </c>
      <c r="GQ97" s="28">
        <v>50.2</v>
      </c>
      <c r="GR97" s="28">
        <v>48.932000000000002</v>
      </c>
      <c r="GS97" s="28">
        <v>52.2</v>
      </c>
      <c r="GT97" s="28">
        <v>33.202800750000002</v>
      </c>
      <c r="GU97" s="21">
        <v>6.1600000000000002E-2</v>
      </c>
      <c r="GV97" s="29">
        <v>0</v>
      </c>
      <c r="GW97" s="21">
        <v>5.1343370000000004</v>
      </c>
      <c r="GX97" s="29">
        <v>51</v>
      </c>
      <c r="GY97" s="29">
        <v>1</v>
      </c>
      <c r="GZ97" s="29">
        <v>1</v>
      </c>
      <c r="HA97" s="21">
        <v>33.299999999999997</v>
      </c>
      <c r="HB97" s="20">
        <v>34.93</v>
      </c>
      <c r="HC97" s="29">
        <v>0</v>
      </c>
      <c r="HD97" s="29">
        <v>0</v>
      </c>
      <c r="HE97" s="21">
        <v>0</v>
      </c>
      <c r="HF97" s="29">
        <v>0</v>
      </c>
      <c r="HG97" s="20">
        <v>0</v>
      </c>
      <c r="HH97" s="20">
        <v>91</v>
      </c>
      <c r="HI97" s="21">
        <v>0.1292201</v>
      </c>
      <c r="HJ97" s="20">
        <v>300.67</v>
      </c>
      <c r="HK97" s="21">
        <v>0.2794411</v>
      </c>
      <c r="HL97" s="21">
        <v>0.24</v>
      </c>
      <c r="HM97" s="29">
        <v>14</v>
      </c>
      <c r="HN97" s="20">
        <v>301.36</v>
      </c>
      <c r="HO97" s="29">
        <v>28</v>
      </c>
      <c r="HP97" s="20">
        <v>24</v>
      </c>
      <c r="HQ97" s="21">
        <v>166.05439999999999</v>
      </c>
      <c r="HR97" s="21">
        <v>63.540619999999997</v>
      </c>
      <c r="HS97" s="40">
        <v>0</v>
      </c>
      <c r="HT97" s="40">
        <v>0</v>
      </c>
      <c r="HU97" s="29">
        <v>3290</v>
      </c>
      <c r="HV97" s="21">
        <v>1.0905260000000001</v>
      </c>
      <c r="HW97" s="29">
        <v>183780</v>
      </c>
      <c r="HX97" s="20">
        <v>193961.3</v>
      </c>
      <c r="HY97" s="29">
        <v>0</v>
      </c>
      <c r="HZ97" s="65" t="s">
        <v>775</v>
      </c>
      <c r="IA97" s="20" t="s">
        <v>775</v>
      </c>
      <c r="IB97" s="29">
        <v>5</v>
      </c>
      <c r="IC97" s="11">
        <v>0</v>
      </c>
      <c r="ID97" s="29">
        <v>0</v>
      </c>
      <c r="IE97" s="29">
        <v>1</v>
      </c>
    </row>
    <row r="98" spans="1:239">
      <c r="A98" s="65" t="s">
        <v>807</v>
      </c>
      <c r="B98" s="8" t="s">
        <v>849</v>
      </c>
      <c r="C98" s="9">
        <v>98</v>
      </c>
      <c r="D98" s="20">
        <v>102</v>
      </c>
      <c r="E98" s="9">
        <v>98</v>
      </c>
      <c r="F98" s="77">
        <v>97</v>
      </c>
      <c r="G98" s="9">
        <v>160</v>
      </c>
      <c r="H98" s="20">
        <v>163</v>
      </c>
      <c r="I98" s="20">
        <v>170</v>
      </c>
      <c r="J98" s="20">
        <f t="shared" si="51"/>
        <v>3</v>
      </c>
      <c r="K98" s="21">
        <v>3.4482758620689655E-2</v>
      </c>
      <c r="L98" s="21">
        <f t="shared" si="57"/>
        <v>1.8404907975460124E-2</v>
      </c>
      <c r="M98" s="29">
        <v>1</v>
      </c>
      <c r="N98" s="9">
        <v>160</v>
      </c>
      <c r="O98" s="77">
        <v>158</v>
      </c>
      <c r="P98" s="55">
        <v>50.05</v>
      </c>
      <c r="Q98" s="55">
        <v>51.56</v>
      </c>
      <c r="R98" s="55">
        <v>48.62</v>
      </c>
      <c r="S98" s="20">
        <v>770</v>
      </c>
      <c r="T98" s="29">
        <v>493.69926749000001</v>
      </c>
      <c r="U98" s="29">
        <v>528.30909999999994</v>
      </c>
      <c r="V98" s="11">
        <v>571.98205540000004</v>
      </c>
      <c r="W98" s="11">
        <v>572</v>
      </c>
      <c r="X98" s="29">
        <v>540.0146699047275</v>
      </c>
      <c r="Y98" s="29">
        <f t="shared" si="52"/>
        <v>5</v>
      </c>
      <c r="Z98" s="29">
        <v>1</v>
      </c>
      <c r="AA98" s="14">
        <v>1.67</v>
      </c>
      <c r="AB98" s="28">
        <v>46.988495</v>
      </c>
      <c r="AC98" s="38">
        <v>46</v>
      </c>
      <c r="AD98" s="38">
        <v>59.7</v>
      </c>
      <c r="AE98" s="38"/>
      <c r="AF98" s="13">
        <v>38.1</v>
      </c>
      <c r="AG98" s="28">
        <v>38.159999999999997</v>
      </c>
      <c r="AH98" s="13">
        <v>38.200000000000003</v>
      </c>
      <c r="AI98" s="13">
        <v>38.153333333333329</v>
      </c>
      <c r="AJ98" s="11">
        <v>1</v>
      </c>
      <c r="AK98" s="13">
        <v>38.153333333333329</v>
      </c>
      <c r="AL98" s="13">
        <f>AVERAGE(AF98:AH98)</f>
        <v>38.153333333333329</v>
      </c>
      <c r="AM98" s="13">
        <f>AVERAGE(AF98:AH98)</f>
        <v>38.153333333333329</v>
      </c>
      <c r="AN98" s="14">
        <v>38.1</v>
      </c>
      <c r="AO98" s="9">
        <v>1</v>
      </c>
      <c r="AP98" s="57">
        <v>7.9454999999999998E-2</v>
      </c>
      <c r="AQ98" s="20">
        <v>48</v>
      </c>
      <c r="AR98" s="46">
        <v>0.42477777100800002</v>
      </c>
      <c r="AS98" s="28">
        <v>28</v>
      </c>
      <c r="AT98" s="12">
        <v>2.2130000000000001</v>
      </c>
      <c r="AU98" s="12">
        <v>3.3889999999999998</v>
      </c>
      <c r="AV98" s="12">
        <v>2.786</v>
      </c>
      <c r="AW98" s="11">
        <v>1</v>
      </c>
      <c r="AX98" s="28">
        <v>50.994149999999998</v>
      </c>
      <c r="AY98" s="28">
        <v>75.535550000000001</v>
      </c>
      <c r="AZ98" s="28">
        <v>62.949840000000002</v>
      </c>
      <c r="BA98" s="11">
        <v>1</v>
      </c>
      <c r="BB98" s="13">
        <v>48.5</v>
      </c>
      <c r="BC98" s="13">
        <v>36.200000000000003</v>
      </c>
      <c r="BD98" s="13">
        <v>23.2</v>
      </c>
      <c r="BE98" s="13"/>
      <c r="BF98" s="13">
        <v>33</v>
      </c>
      <c r="BG98" s="13"/>
      <c r="BH98" s="11">
        <v>14.5</v>
      </c>
      <c r="BI98" s="11">
        <v>14.5</v>
      </c>
      <c r="BJ98" s="14">
        <v>3.15</v>
      </c>
      <c r="BK98" s="14">
        <v>1.55</v>
      </c>
      <c r="BL98" s="11">
        <v>1</v>
      </c>
      <c r="BM98" s="14">
        <v>1.65</v>
      </c>
      <c r="BN98" s="14">
        <v>1</v>
      </c>
      <c r="BO98" s="17"/>
      <c r="BP98" s="11"/>
      <c r="BQ98" s="11"/>
      <c r="BR98" s="18"/>
      <c r="BS98" s="13">
        <v>93</v>
      </c>
      <c r="BT98" s="13"/>
      <c r="BU98" s="11">
        <v>93</v>
      </c>
      <c r="BV98" s="11"/>
      <c r="BW98" s="11"/>
      <c r="BX98" s="13">
        <v>68</v>
      </c>
      <c r="BY98" s="13"/>
      <c r="BZ98" s="16">
        <f t="shared" si="58"/>
        <v>68</v>
      </c>
      <c r="CA98" s="11">
        <v>60</v>
      </c>
      <c r="CB98" s="29">
        <v>43.9</v>
      </c>
      <c r="CC98" s="13"/>
      <c r="CD98" s="29">
        <v>51.95</v>
      </c>
      <c r="CE98" s="29"/>
      <c r="CF98" s="29"/>
      <c r="CG98" s="29">
        <v>51.95</v>
      </c>
      <c r="CH98" s="29">
        <v>1</v>
      </c>
      <c r="CI98" s="17">
        <v>52</v>
      </c>
      <c r="CJ98" s="13">
        <v>95</v>
      </c>
      <c r="CK98" s="11">
        <f t="shared" si="59"/>
        <v>50.828571428571429</v>
      </c>
      <c r="CL98" s="131">
        <v>38</v>
      </c>
      <c r="CM98" s="29">
        <v>35.714285714285715</v>
      </c>
      <c r="CN98" s="20">
        <v>23</v>
      </c>
      <c r="CO98" s="75">
        <v>78</v>
      </c>
      <c r="CP98" s="75">
        <v>80</v>
      </c>
      <c r="CQ98" s="130">
        <v>84</v>
      </c>
      <c r="CR98" s="75">
        <v>43</v>
      </c>
      <c r="CS98" s="75">
        <v>54</v>
      </c>
      <c r="CT98" s="19">
        <v>93.8</v>
      </c>
      <c r="CU98" s="19">
        <v>75.2</v>
      </c>
      <c r="CV98" s="19">
        <v>80.2</v>
      </c>
      <c r="CW98" s="19">
        <v>43.4</v>
      </c>
      <c r="CX98" s="19">
        <v>83.066666666666663</v>
      </c>
      <c r="CY98" s="11">
        <v>86</v>
      </c>
      <c r="CZ98" s="11">
        <v>50</v>
      </c>
      <c r="DA98" s="20">
        <v>81</v>
      </c>
      <c r="DB98" s="11">
        <v>52</v>
      </c>
      <c r="DC98" s="11">
        <f t="shared" si="60"/>
        <v>61</v>
      </c>
      <c r="DD98" s="11">
        <v>88</v>
      </c>
      <c r="DE98" s="20">
        <v>47</v>
      </c>
      <c r="DF98" s="11">
        <v>77</v>
      </c>
      <c r="DG98" s="11">
        <f t="shared" si="61"/>
        <v>70.666666666666671</v>
      </c>
      <c r="DH98" s="29">
        <v>37</v>
      </c>
      <c r="DI98" s="29">
        <v>3</v>
      </c>
      <c r="DJ98" s="19">
        <v>50.09</v>
      </c>
      <c r="DK98" s="19">
        <v>0.06</v>
      </c>
      <c r="DL98" s="21">
        <v>0</v>
      </c>
      <c r="DM98" s="29">
        <v>0</v>
      </c>
      <c r="DN98" s="21">
        <v>2.1857142789023269</v>
      </c>
      <c r="DO98" s="20">
        <v>0</v>
      </c>
      <c r="DP98" s="20">
        <v>7</v>
      </c>
      <c r="DQ98" s="20">
        <v>-7</v>
      </c>
      <c r="DR98" s="20">
        <f t="shared" si="62"/>
        <v>3</v>
      </c>
      <c r="DS98" s="20">
        <v>0</v>
      </c>
      <c r="DT98" s="20">
        <v>210</v>
      </c>
      <c r="DU98" s="20">
        <v>90</v>
      </c>
      <c r="DV98" s="20">
        <v>30</v>
      </c>
      <c r="DW98" s="21">
        <v>0</v>
      </c>
      <c r="DX98" s="21">
        <v>7</v>
      </c>
      <c r="DY98" s="21">
        <f t="shared" si="63"/>
        <v>-7</v>
      </c>
      <c r="DZ98" s="21">
        <v>3</v>
      </c>
      <c r="EA98" s="20">
        <v>0</v>
      </c>
      <c r="EB98" s="20">
        <v>210</v>
      </c>
      <c r="EC98" s="20">
        <v>90</v>
      </c>
      <c r="ED98" s="20">
        <v>30</v>
      </c>
      <c r="EE98" s="21">
        <v>0</v>
      </c>
      <c r="EF98" s="21">
        <v>7</v>
      </c>
      <c r="EG98" s="21">
        <f t="shared" si="64"/>
        <v>-7</v>
      </c>
      <c r="EH98" s="21">
        <v>3</v>
      </c>
      <c r="EI98" s="20">
        <v>0</v>
      </c>
      <c r="EJ98" s="20">
        <v>147</v>
      </c>
      <c r="EK98" s="20">
        <v>63</v>
      </c>
      <c r="EL98" s="20">
        <v>21</v>
      </c>
      <c r="EM98" s="21">
        <v>0</v>
      </c>
      <c r="EN98" s="21">
        <v>7</v>
      </c>
      <c r="EO98" s="21">
        <f t="shared" si="65"/>
        <v>-7</v>
      </c>
      <c r="EP98" s="21">
        <v>3</v>
      </c>
      <c r="EQ98" s="20">
        <v>0</v>
      </c>
      <c r="ER98" s="20">
        <v>77</v>
      </c>
      <c r="ES98" s="20">
        <v>33</v>
      </c>
      <c r="ET98" s="20">
        <v>11</v>
      </c>
      <c r="EU98" s="21">
        <v>0</v>
      </c>
      <c r="EV98" s="21">
        <v>7</v>
      </c>
      <c r="EW98" s="21">
        <f t="shared" si="66"/>
        <v>-7</v>
      </c>
      <c r="EX98" s="21">
        <v>3</v>
      </c>
      <c r="EY98" s="20">
        <v>0</v>
      </c>
      <c r="EZ98" s="21">
        <v>-0.69314718055994529</v>
      </c>
      <c r="FA98" s="21">
        <v>12</v>
      </c>
      <c r="FB98" s="37">
        <v>12</v>
      </c>
      <c r="FC98" s="20">
        <v>0</v>
      </c>
      <c r="FD98" s="29">
        <v>0</v>
      </c>
      <c r="FE98" s="29">
        <v>2</v>
      </c>
      <c r="FF98" s="21">
        <v>8.3333000000000004E-2</v>
      </c>
      <c r="FG98" s="10">
        <v>-0.28345670099894299</v>
      </c>
      <c r="FH98" s="10">
        <v>0.56549267766776601</v>
      </c>
      <c r="FI98" s="10">
        <v>-0.48533728473468601</v>
      </c>
      <c r="FJ98" s="10">
        <v>0.182648722239971</v>
      </c>
      <c r="FK98" s="10">
        <v>0.160842662764519</v>
      </c>
      <c r="FL98" s="10">
        <v>-0.92386727832905502</v>
      </c>
      <c r="FM98" s="21">
        <v>4.6390599999999997</v>
      </c>
      <c r="FN98" s="20">
        <v>78</v>
      </c>
      <c r="FO98" s="28">
        <v>17.399999999999999</v>
      </c>
      <c r="FP98" s="21">
        <v>-0.55648014731341622</v>
      </c>
      <c r="FQ98" s="20">
        <v>102</v>
      </c>
      <c r="FR98" s="20">
        <v>107</v>
      </c>
      <c r="FS98" s="20">
        <v>33.299999999999997</v>
      </c>
      <c r="FU98" s="20">
        <v>93</v>
      </c>
      <c r="FV98" s="20">
        <v>47.3</v>
      </c>
      <c r="FX98" s="124"/>
      <c r="FY98" s="28">
        <v>17.5</v>
      </c>
      <c r="FZ98" s="123">
        <v>21.4</v>
      </c>
      <c r="GA98" s="129">
        <v>17.5</v>
      </c>
      <c r="GB98" s="9">
        <v>0</v>
      </c>
      <c r="GC98" s="13">
        <v>32.5</v>
      </c>
      <c r="GD98" s="15">
        <v>0.93</v>
      </c>
      <c r="GE98" s="15">
        <v>0.93</v>
      </c>
      <c r="GF98" s="15">
        <v>0.89019999999999999</v>
      </c>
      <c r="GG98" s="15">
        <v>0.95</v>
      </c>
      <c r="GH98" s="9">
        <v>0</v>
      </c>
      <c r="GI98" s="9">
        <v>0</v>
      </c>
      <c r="GJ98" s="11">
        <v>1</v>
      </c>
      <c r="GK98" s="11">
        <v>0</v>
      </c>
      <c r="GL98" s="11">
        <v>0</v>
      </c>
      <c r="GM98" s="29">
        <v>26223514</v>
      </c>
      <c r="GN98" s="21">
        <v>29.646000000000001</v>
      </c>
      <c r="GO98" s="10">
        <v>6.25</v>
      </c>
      <c r="GP98" s="28">
        <v>6.25</v>
      </c>
      <c r="GQ98" s="28">
        <v>20.8</v>
      </c>
      <c r="GR98" s="28">
        <v>21.702000000000002</v>
      </c>
      <c r="GS98" s="28">
        <v>24.2</v>
      </c>
      <c r="GT98" s="28">
        <v>84.402900700000004</v>
      </c>
      <c r="GU98" s="21">
        <v>1</v>
      </c>
      <c r="GV98" s="29">
        <v>0</v>
      </c>
      <c r="GW98" s="21">
        <v>2.7053569999999998</v>
      </c>
      <c r="GX98" s="29">
        <v>3</v>
      </c>
      <c r="GY98" s="29">
        <v>0</v>
      </c>
      <c r="GZ98" s="29">
        <v>0</v>
      </c>
      <c r="HA98" s="21">
        <v>-6.1</v>
      </c>
      <c r="HB98" s="20">
        <v>-6.4</v>
      </c>
      <c r="HC98" s="29">
        <v>1</v>
      </c>
      <c r="HD98" s="29">
        <v>1</v>
      </c>
      <c r="HE98" s="21">
        <v>1</v>
      </c>
      <c r="HF98" s="29">
        <v>83.99</v>
      </c>
      <c r="HG98" s="20">
        <v>100</v>
      </c>
      <c r="HH98" s="20">
        <v>95</v>
      </c>
      <c r="HI98" s="21">
        <v>8.8189000000000003E-2</v>
      </c>
      <c r="HJ98" s="20">
        <v>477.48</v>
      </c>
      <c r="HK98" s="21">
        <v>0.16811229999999999</v>
      </c>
      <c r="HL98" s="21">
        <v>0.16</v>
      </c>
      <c r="HM98" s="29">
        <v>9</v>
      </c>
      <c r="HN98" s="20">
        <v>477.39</v>
      </c>
      <c r="HO98" s="29">
        <v>17</v>
      </c>
      <c r="HP98" s="20">
        <v>16</v>
      </c>
      <c r="HQ98" s="21">
        <v>63.958799999999997</v>
      </c>
      <c r="HR98" s="21">
        <v>30.61084</v>
      </c>
      <c r="HS98" s="40">
        <v>0</v>
      </c>
      <c r="HT98" s="40">
        <v>0</v>
      </c>
      <c r="HU98" s="29">
        <v>7340</v>
      </c>
      <c r="HV98" s="21">
        <v>1.1759710000000001</v>
      </c>
      <c r="HW98" s="29">
        <v>883590</v>
      </c>
      <c r="HX98" s="20">
        <v>944552.19</v>
      </c>
      <c r="HY98" s="29">
        <v>1</v>
      </c>
      <c r="HZ98" s="65" t="s">
        <v>979</v>
      </c>
      <c r="IA98" s="20" t="s">
        <v>946</v>
      </c>
      <c r="IB98" s="29">
        <v>6</v>
      </c>
      <c r="IC98" s="11">
        <v>0</v>
      </c>
      <c r="ID98" s="29">
        <v>1</v>
      </c>
      <c r="IE98" s="29">
        <v>1</v>
      </c>
    </row>
    <row r="99" spans="1:239">
      <c r="A99" s="65" t="s">
        <v>936</v>
      </c>
      <c r="B99" s="8" t="s">
        <v>850</v>
      </c>
      <c r="C99" s="9">
        <v>34</v>
      </c>
      <c r="D99" s="20">
        <v>34</v>
      </c>
      <c r="E99" s="9">
        <v>34</v>
      </c>
      <c r="F99" s="77">
        <v>36</v>
      </c>
      <c r="G99" s="9">
        <v>41</v>
      </c>
      <c r="H99" s="20">
        <v>40</v>
      </c>
      <c r="I99" s="20">
        <v>34</v>
      </c>
      <c r="J99" s="20">
        <f t="shared" si="51"/>
        <v>3</v>
      </c>
      <c r="K99" s="21">
        <v>0.11304347826086956</v>
      </c>
      <c r="L99" s="21">
        <f t="shared" si="57"/>
        <v>2.5000000000000001E-2</v>
      </c>
      <c r="M99" s="29">
        <v>1</v>
      </c>
      <c r="N99" s="9">
        <v>41</v>
      </c>
      <c r="O99" s="77">
        <v>44</v>
      </c>
      <c r="P99" s="55">
        <v>68.510000000000005</v>
      </c>
      <c r="Q99" s="55">
        <v>71</v>
      </c>
      <c r="R99" s="55">
        <v>66.14</v>
      </c>
      <c r="S99" s="20">
        <v>200</v>
      </c>
      <c r="T99" s="29">
        <v>4833.0099688</v>
      </c>
      <c r="U99" s="29">
        <v>4471.6930000000002</v>
      </c>
      <c r="V99" s="11">
        <v>5029.4655389999998</v>
      </c>
      <c r="W99" s="11">
        <v>3986</v>
      </c>
      <c r="X99" s="29">
        <v>4628.6310546551931</v>
      </c>
      <c r="Y99" s="29">
        <f t="shared" si="52"/>
        <v>5</v>
      </c>
      <c r="Z99" s="29">
        <v>1</v>
      </c>
      <c r="AA99" s="14">
        <v>3.8</v>
      </c>
      <c r="AB99" s="28">
        <v>75.553476666666668</v>
      </c>
      <c r="AC99" s="38">
        <v>24</v>
      </c>
      <c r="AD99" s="38">
        <v>28.2</v>
      </c>
      <c r="AE99" s="38"/>
      <c r="AF99" s="13">
        <v>48.8</v>
      </c>
      <c r="AG99" s="28">
        <v>43.15</v>
      </c>
      <c r="AH99" s="13">
        <v>41.4</v>
      </c>
      <c r="AI99" s="13">
        <v>44.45</v>
      </c>
      <c r="AJ99" s="11">
        <v>1</v>
      </c>
      <c r="AK99" s="13">
        <v>44.45</v>
      </c>
      <c r="AL99" s="13">
        <f>AVERAGE(AF99:AH99)</f>
        <v>44.449999999999996</v>
      </c>
      <c r="AM99" s="13">
        <f>AVERAGE(AF99:AH99)</f>
        <v>44.449999999999996</v>
      </c>
      <c r="AN99" s="14">
        <v>48.8</v>
      </c>
      <c r="AO99" s="9">
        <v>1</v>
      </c>
      <c r="AP99" s="57">
        <v>9.4014E-2</v>
      </c>
      <c r="AQ99" s="20">
        <v>84</v>
      </c>
      <c r="AR99" s="46">
        <v>0.62058800353199983</v>
      </c>
      <c r="AS99" s="28">
        <v>13</v>
      </c>
      <c r="AT99" s="12">
        <v>5.32</v>
      </c>
      <c r="AU99" s="12">
        <v>5.8520000000000003</v>
      </c>
      <c r="AV99" s="12">
        <v>5.5839999999999996</v>
      </c>
      <c r="AW99" s="11">
        <v>1</v>
      </c>
      <c r="AX99" s="28">
        <v>89.451989999999995</v>
      </c>
      <c r="AY99" s="28">
        <v>95.345680000000002</v>
      </c>
      <c r="AZ99" s="28">
        <v>92.379990000000006</v>
      </c>
      <c r="BA99" s="11">
        <v>1</v>
      </c>
      <c r="BB99" s="13">
        <v>10.5</v>
      </c>
      <c r="BC99" s="13">
        <v>7.6</v>
      </c>
      <c r="BD99" s="13">
        <v>4.5999999999999996</v>
      </c>
      <c r="BE99" s="13">
        <v>6.3</v>
      </c>
      <c r="BF99" s="13">
        <v>31.35</v>
      </c>
      <c r="BG99" s="13">
        <v>1.97505</v>
      </c>
      <c r="BH99" s="11">
        <v>218.5</v>
      </c>
      <c r="BI99" s="11">
        <v>218.5</v>
      </c>
      <c r="BJ99" s="14">
        <v>5.4</v>
      </c>
      <c r="BK99" s="14">
        <v>1.05</v>
      </c>
      <c r="BL99" s="11">
        <v>1</v>
      </c>
      <c r="BM99" s="14">
        <v>4.3499999999999996</v>
      </c>
      <c r="BN99" s="14">
        <v>1.6666666666666667</v>
      </c>
      <c r="BO99" s="17">
        <v>22.6</v>
      </c>
      <c r="BP99" s="11">
        <v>21</v>
      </c>
      <c r="BQ99" s="11">
        <v>94</v>
      </c>
      <c r="BR99" s="18">
        <v>0.22340425531914893</v>
      </c>
      <c r="BS99" s="13">
        <v>64.5</v>
      </c>
      <c r="BT99" s="13">
        <v>90</v>
      </c>
      <c r="BU99" s="11">
        <v>59</v>
      </c>
      <c r="BV99" s="11"/>
      <c r="BW99" s="11">
        <v>53</v>
      </c>
      <c r="BX99" s="13">
        <v>78.75</v>
      </c>
      <c r="BY99" s="13"/>
      <c r="BZ99" s="16">
        <f t="shared" si="58"/>
        <v>65.875</v>
      </c>
      <c r="CA99" s="11">
        <v>71</v>
      </c>
      <c r="CB99" s="29">
        <v>69</v>
      </c>
      <c r="CC99" s="13"/>
      <c r="CD99" s="29">
        <v>70</v>
      </c>
      <c r="CE99" s="29"/>
      <c r="CF99" s="29"/>
      <c r="CG99" s="29">
        <v>70</v>
      </c>
      <c r="CH99" s="29">
        <v>1</v>
      </c>
      <c r="CI99" s="17">
        <v>71</v>
      </c>
      <c r="CJ99" s="13">
        <v>63.2</v>
      </c>
      <c r="CK99" s="11">
        <f t="shared" si="59"/>
        <v>59.31428571428571</v>
      </c>
      <c r="CL99" s="131">
        <v>92</v>
      </c>
      <c r="CM99" s="29">
        <v>59</v>
      </c>
      <c r="CN99" s="20">
        <v>98</v>
      </c>
      <c r="CO99" s="75">
        <v>92</v>
      </c>
      <c r="CP99" s="75">
        <v>80</v>
      </c>
      <c r="CQ99" s="130">
        <v>90</v>
      </c>
      <c r="CR99" s="75">
        <v>84</v>
      </c>
      <c r="CS99" s="130">
        <v>88</v>
      </c>
      <c r="CT99" s="19">
        <v>94.4</v>
      </c>
      <c r="CU99" s="19">
        <v>84</v>
      </c>
      <c r="CV99" s="19">
        <v>66.8</v>
      </c>
      <c r="CW99" s="19">
        <v>68.8</v>
      </c>
      <c r="CX99" s="19">
        <v>81.733333333333334</v>
      </c>
      <c r="CY99" s="11">
        <v>91</v>
      </c>
      <c r="CZ99" s="11">
        <v>73.400000000000006</v>
      </c>
      <c r="DA99" s="20">
        <v>72</v>
      </c>
      <c r="DB99" s="11">
        <v>72</v>
      </c>
      <c r="DC99" s="11">
        <f t="shared" si="60"/>
        <v>72.466666666666669</v>
      </c>
      <c r="DD99" s="11">
        <v>76.25</v>
      </c>
      <c r="DE99" s="20">
        <v>80</v>
      </c>
      <c r="DF99" s="11">
        <v>62</v>
      </c>
      <c r="DG99" s="11">
        <f t="shared" si="61"/>
        <v>72.75</v>
      </c>
      <c r="DH99" s="29">
        <v>55</v>
      </c>
      <c r="DI99" s="29">
        <v>24</v>
      </c>
      <c r="DJ99" s="19">
        <v>96.31</v>
      </c>
      <c r="DK99" s="19">
        <v>4</v>
      </c>
      <c r="DL99" s="21">
        <v>1</v>
      </c>
      <c r="DM99" s="29">
        <v>0</v>
      </c>
      <c r="DN99" s="21">
        <v>2.7571428503308977</v>
      </c>
      <c r="DO99" s="20">
        <v>4</v>
      </c>
      <c r="DP99" s="20">
        <v>1</v>
      </c>
      <c r="DQ99" s="20">
        <v>3</v>
      </c>
      <c r="DR99" s="20">
        <f t="shared" si="62"/>
        <v>13</v>
      </c>
      <c r="DS99" s="20">
        <v>77</v>
      </c>
      <c r="DT99" s="20">
        <v>524</v>
      </c>
      <c r="DU99" s="20">
        <v>393</v>
      </c>
      <c r="DV99" s="20">
        <v>84</v>
      </c>
      <c r="DW99" s="21">
        <v>0.91666666666666663</v>
      </c>
      <c r="DX99" s="21">
        <v>6.2380952380952381</v>
      </c>
      <c r="DY99" s="21">
        <f t="shared" si="63"/>
        <v>-5.3214285714285712</v>
      </c>
      <c r="DZ99" s="21">
        <v>4.6785714285714288</v>
      </c>
      <c r="EA99" s="20">
        <v>58</v>
      </c>
      <c r="EB99" s="20">
        <v>96</v>
      </c>
      <c r="EC99" s="20">
        <v>242</v>
      </c>
      <c r="ED99" s="20">
        <v>28</v>
      </c>
      <c r="EE99" s="21">
        <v>2.0714285714285716</v>
      </c>
      <c r="EF99" s="21">
        <v>3.4285714285714284</v>
      </c>
      <c r="EG99" s="21">
        <f t="shared" si="64"/>
        <v>-1.3571428571428572</v>
      </c>
      <c r="EH99" s="21">
        <v>8.6428571428571423</v>
      </c>
      <c r="EI99" s="20">
        <v>54</v>
      </c>
      <c r="EJ99" s="20">
        <v>38</v>
      </c>
      <c r="EK99" s="20">
        <v>206</v>
      </c>
      <c r="EL99" s="20">
        <v>19</v>
      </c>
      <c r="EM99" s="21">
        <v>2.8421052631578947</v>
      </c>
      <c r="EN99" s="21">
        <v>2</v>
      </c>
      <c r="EO99" s="21">
        <f t="shared" si="65"/>
        <v>0.84210526315789469</v>
      </c>
      <c r="EP99" s="21">
        <v>10.842105263157896</v>
      </c>
      <c r="EQ99" s="20">
        <v>36</v>
      </c>
      <c r="ER99" s="20">
        <v>11</v>
      </c>
      <c r="ES99" s="20">
        <v>135</v>
      </c>
      <c r="ET99" s="20">
        <v>11</v>
      </c>
      <c r="EU99" s="21">
        <v>3.2727272727272729</v>
      </c>
      <c r="EV99" s="21">
        <v>1</v>
      </c>
      <c r="EW99" s="21">
        <f t="shared" si="66"/>
        <v>2.2727272727272729</v>
      </c>
      <c r="EX99" s="21">
        <v>12.272727272727273</v>
      </c>
      <c r="EY99" s="20">
        <v>0</v>
      </c>
      <c r="EZ99" s="21">
        <v>-0.69314718055994529</v>
      </c>
      <c r="FA99" s="21">
        <v>7.7222222222222223</v>
      </c>
      <c r="FB99" s="37">
        <v>5</v>
      </c>
      <c r="FC99" s="20">
        <v>0</v>
      </c>
      <c r="FD99" s="29">
        <v>0</v>
      </c>
      <c r="FE99" s="29">
        <v>0</v>
      </c>
      <c r="FF99" s="21">
        <v>1</v>
      </c>
      <c r="FG99" s="10">
        <v>0.21538950289586101</v>
      </c>
      <c r="FH99" s="10">
        <v>0.246117800607383</v>
      </c>
      <c r="FI99" s="10">
        <v>9.7676169721577794E-3</v>
      </c>
      <c r="FJ99" s="10">
        <v>0.19216792549730799</v>
      </c>
      <c r="FK99" s="10">
        <v>0.41306970156076001</v>
      </c>
      <c r="FL99" s="10">
        <v>-0.16479157704324701</v>
      </c>
      <c r="FM99" s="21">
        <v>6.2588499999999998</v>
      </c>
      <c r="FN99" s="20">
        <v>37</v>
      </c>
      <c r="FO99" s="28">
        <v>3.1</v>
      </c>
      <c r="FP99" s="21">
        <v>-0.7888136241531104</v>
      </c>
      <c r="FQ99" s="20">
        <v>99</v>
      </c>
      <c r="FR99" s="20">
        <v>106</v>
      </c>
      <c r="FS99" s="20">
        <v>14.5</v>
      </c>
      <c r="FT99" s="20">
        <v>47</v>
      </c>
      <c r="FU99" s="20">
        <v>88</v>
      </c>
      <c r="FV99" s="20">
        <v>37.200000000000003</v>
      </c>
      <c r="FW99" s="20">
        <v>0.41699999999999998</v>
      </c>
      <c r="FX99" s="124">
        <v>3</v>
      </c>
      <c r="FY99" s="28">
        <v>6.6</v>
      </c>
      <c r="FZ99" s="123">
        <v>9.1999999999999993</v>
      </c>
      <c r="GA99" s="129">
        <v>3</v>
      </c>
      <c r="GB99" s="9">
        <v>0</v>
      </c>
      <c r="GC99" s="13">
        <v>3.9</v>
      </c>
      <c r="GD99" s="15">
        <v>0.66</v>
      </c>
      <c r="GE99" s="15">
        <v>0.66</v>
      </c>
      <c r="GF99" s="15">
        <v>0.3569</v>
      </c>
      <c r="GG99" s="15">
        <v>0.63</v>
      </c>
      <c r="GH99" s="9">
        <v>1</v>
      </c>
      <c r="GI99" s="9">
        <v>0</v>
      </c>
      <c r="GJ99" s="11">
        <v>0</v>
      </c>
      <c r="GK99" s="11">
        <v>0</v>
      </c>
      <c r="GL99" s="11">
        <v>0</v>
      </c>
      <c r="GM99" s="29">
        <v>55052256</v>
      </c>
      <c r="GN99" s="21">
        <v>58.241999999999997</v>
      </c>
      <c r="GO99" s="10">
        <v>2.27</v>
      </c>
      <c r="GP99" s="28">
        <v>2.27</v>
      </c>
      <c r="GQ99" s="28">
        <v>18.7</v>
      </c>
      <c r="GR99" s="28">
        <v>18.715</v>
      </c>
      <c r="GS99" s="28">
        <v>20</v>
      </c>
      <c r="GT99" s="28">
        <v>64.057098389999993</v>
      </c>
      <c r="GU99" s="21">
        <v>0.47064</v>
      </c>
      <c r="GV99" s="29">
        <v>0</v>
      </c>
      <c r="GW99" s="21">
        <v>2.5588250000000001</v>
      </c>
      <c r="GX99" s="29">
        <v>1</v>
      </c>
      <c r="GY99" s="29">
        <v>0</v>
      </c>
      <c r="GZ99" s="29">
        <v>0</v>
      </c>
      <c r="HA99" s="21">
        <v>13.44</v>
      </c>
      <c r="HB99" s="20">
        <v>15.08</v>
      </c>
      <c r="HC99" s="29">
        <v>1</v>
      </c>
      <c r="HD99" s="29">
        <v>1</v>
      </c>
      <c r="HE99" s="21">
        <v>1</v>
      </c>
      <c r="HF99" s="29">
        <v>62.76</v>
      </c>
      <c r="HG99" s="20">
        <v>100</v>
      </c>
      <c r="HH99" s="20">
        <v>100</v>
      </c>
      <c r="HI99" s="21">
        <v>0.27257379999999998</v>
      </c>
      <c r="HJ99" s="20">
        <v>216.62</v>
      </c>
      <c r="HK99" s="21">
        <v>0.3929531</v>
      </c>
      <c r="HL99" s="21">
        <v>0.39</v>
      </c>
      <c r="HM99" s="29">
        <v>28</v>
      </c>
      <c r="HN99" s="20">
        <v>214.58</v>
      </c>
      <c r="HO99" s="29">
        <v>40</v>
      </c>
      <c r="HP99" s="20">
        <v>40</v>
      </c>
      <c r="HQ99" s="21">
        <v>164.3484</v>
      </c>
      <c r="HR99" s="21">
        <v>95.135409999999993</v>
      </c>
      <c r="HS99" s="40">
        <v>0</v>
      </c>
      <c r="HT99" s="40">
        <v>0</v>
      </c>
      <c r="HU99" s="29">
        <v>4620</v>
      </c>
      <c r="HV99" s="21">
        <v>1.109091</v>
      </c>
      <c r="HW99" s="29">
        <v>510890</v>
      </c>
      <c r="HX99" s="20">
        <v>506001.19</v>
      </c>
      <c r="HY99" s="29">
        <v>0</v>
      </c>
      <c r="HZ99" s="65" t="s">
        <v>772</v>
      </c>
      <c r="IA99" s="20" t="s">
        <v>980</v>
      </c>
      <c r="IB99" s="29">
        <v>6</v>
      </c>
      <c r="IC99" s="11">
        <v>0</v>
      </c>
      <c r="ID99" s="29">
        <v>0</v>
      </c>
      <c r="IE99" s="29">
        <v>1</v>
      </c>
    </row>
    <row r="100" spans="1:239">
      <c r="A100" s="65" t="s">
        <v>712</v>
      </c>
      <c r="B100" s="8" t="s">
        <v>851</v>
      </c>
      <c r="C100" s="9">
        <v>88</v>
      </c>
      <c r="D100" s="20">
        <v>88</v>
      </c>
      <c r="E100" s="9">
        <v>88</v>
      </c>
      <c r="F100" s="77">
        <v>96</v>
      </c>
      <c r="G100" s="9">
        <v>142</v>
      </c>
      <c r="H100" s="20">
        <v>152</v>
      </c>
      <c r="I100" s="20">
        <v>147</v>
      </c>
      <c r="J100" s="20">
        <f t="shared" si="51"/>
        <v>3</v>
      </c>
      <c r="K100" s="21">
        <v>4.5351473922902494E-2</v>
      </c>
      <c r="L100" s="21">
        <f t="shared" si="57"/>
        <v>6.5789473684210523E-2</v>
      </c>
      <c r="M100" s="29">
        <v>1</v>
      </c>
      <c r="N100" s="9">
        <v>142</v>
      </c>
      <c r="O100" s="77">
        <v>157</v>
      </c>
      <c r="P100" s="55">
        <v>50.48</v>
      </c>
      <c r="Q100" s="55">
        <v>52.08</v>
      </c>
      <c r="R100" s="55">
        <v>48.96</v>
      </c>
      <c r="S100" s="20">
        <v>640</v>
      </c>
      <c r="T100" s="29">
        <v>1193.6031929999999</v>
      </c>
      <c r="U100" s="29">
        <v>1674.6949999999999</v>
      </c>
      <c r="V100" s="11">
        <v>1362.653129</v>
      </c>
      <c r="W100" s="11">
        <v>734</v>
      </c>
      <c r="X100" s="29">
        <v>757.1124029856951</v>
      </c>
      <c r="Y100" s="29">
        <f t="shared" si="52"/>
        <v>5</v>
      </c>
      <c r="Z100" s="29">
        <v>1</v>
      </c>
      <c r="AA100" s="14">
        <v>1.75</v>
      </c>
      <c r="AB100" s="28">
        <v>80.765083333333322</v>
      </c>
      <c r="AC100" s="38">
        <v>65</v>
      </c>
      <c r="AD100" s="38"/>
      <c r="AE100" s="38"/>
      <c r="AF100" s="13"/>
      <c r="AG100" s="13"/>
      <c r="AH100" s="13"/>
      <c r="AI100" s="13"/>
      <c r="AJ100" s="11">
        <v>0</v>
      </c>
      <c r="AK100" s="13">
        <v>47.2</v>
      </c>
      <c r="AL100" s="13"/>
      <c r="AM100" s="13">
        <v>46</v>
      </c>
      <c r="AN100" s="14">
        <v>39.687620000000003</v>
      </c>
      <c r="AO100" s="9"/>
      <c r="AP100" s="57">
        <v>8.6518999999999999E-2</v>
      </c>
      <c r="AQ100" s="20">
        <v>57</v>
      </c>
      <c r="AR100" s="46">
        <v>0.41533394507999993</v>
      </c>
      <c r="AS100" s="28">
        <v>24.4</v>
      </c>
      <c r="AT100" s="12">
        <v>1.7549999999999999</v>
      </c>
      <c r="AU100" s="12">
        <v>4.1740000000000004</v>
      </c>
      <c r="AV100" s="12">
        <v>2.9380000000000002</v>
      </c>
      <c r="AW100" s="11">
        <v>1</v>
      </c>
      <c r="AX100" s="28">
        <v>28.678100000000001</v>
      </c>
      <c r="AY100" s="28">
        <v>60.474020000000003</v>
      </c>
      <c r="AZ100" s="28">
        <v>44.235329999999998</v>
      </c>
      <c r="BA100" s="11">
        <v>1</v>
      </c>
      <c r="BB100" s="13">
        <v>71.099999999999994</v>
      </c>
      <c r="BC100" s="13">
        <v>54</v>
      </c>
      <c r="BD100" s="13">
        <v>36.1</v>
      </c>
      <c r="BE100" s="13">
        <v>2.8</v>
      </c>
      <c r="BF100" s="13">
        <v>49</v>
      </c>
      <c r="BG100" s="13">
        <v>1.3719999999999999</v>
      </c>
      <c r="BH100" s="11">
        <v>37</v>
      </c>
      <c r="BI100" s="11">
        <v>37</v>
      </c>
      <c r="BJ100" s="14">
        <v>2.7</v>
      </c>
      <c r="BK100" s="14">
        <v>1.25</v>
      </c>
      <c r="BL100" s="11">
        <v>1</v>
      </c>
      <c r="BM100" s="14">
        <v>1.4</v>
      </c>
      <c r="BN100" s="14">
        <v>1.51</v>
      </c>
      <c r="BO100" s="17">
        <v>9</v>
      </c>
      <c r="BP100" s="11">
        <v>9</v>
      </c>
      <c r="BQ100" s="11">
        <v>33</v>
      </c>
      <c r="BR100" s="18">
        <v>0.27272727272727271</v>
      </c>
      <c r="BS100" s="13"/>
      <c r="BT100" s="13"/>
      <c r="BU100" s="11"/>
      <c r="BV100" s="11"/>
      <c r="BW100" s="11">
        <v>83</v>
      </c>
      <c r="BX100" s="13"/>
      <c r="BY100" s="13"/>
      <c r="BZ100" s="16">
        <f t="shared" si="58"/>
        <v>83</v>
      </c>
      <c r="CA100" s="11">
        <v>56</v>
      </c>
      <c r="CB100" s="29">
        <v>31.3</v>
      </c>
      <c r="CC100" s="13"/>
      <c r="CD100" s="29">
        <v>43.65</v>
      </c>
      <c r="CE100" s="29"/>
      <c r="CF100" s="29"/>
      <c r="CG100" s="29">
        <v>43.65</v>
      </c>
      <c r="CH100" s="29">
        <v>1</v>
      </c>
      <c r="CI100" s="17">
        <v>32</v>
      </c>
      <c r="CJ100" s="13"/>
      <c r="CK100" s="11">
        <f t="shared" si="59"/>
        <v>34.6</v>
      </c>
      <c r="CL100" s="29">
        <v>51</v>
      </c>
      <c r="CM100" s="29">
        <v>43.333333333333336</v>
      </c>
      <c r="CN100" s="20">
        <v>47</v>
      </c>
      <c r="CO100" s="75">
        <v>77</v>
      </c>
      <c r="CP100" s="75">
        <v>73</v>
      </c>
      <c r="CQ100" s="130">
        <v>74</v>
      </c>
      <c r="CR100" s="75">
        <v>90</v>
      </c>
      <c r="CS100" s="130">
        <v>88</v>
      </c>
      <c r="CT100" s="19">
        <v>91.2</v>
      </c>
      <c r="CU100" s="19">
        <v>73.400000000000006</v>
      </c>
      <c r="CV100" s="19">
        <v>63.4</v>
      </c>
      <c r="CW100" s="19">
        <v>35.6</v>
      </c>
      <c r="CX100" s="19">
        <v>76</v>
      </c>
      <c r="CY100" s="11">
        <v>68</v>
      </c>
      <c r="CZ100" s="11">
        <v>51</v>
      </c>
      <c r="DA100" s="20">
        <v>92</v>
      </c>
      <c r="DB100" s="11">
        <v>71</v>
      </c>
      <c r="DC100" s="11">
        <f t="shared" si="60"/>
        <v>71.333333333333329</v>
      </c>
      <c r="DD100" s="11">
        <v>37</v>
      </c>
      <c r="DE100" s="20">
        <v>37</v>
      </c>
      <c r="DF100" s="11">
        <v>23</v>
      </c>
      <c r="DG100" s="11">
        <f t="shared" si="61"/>
        <v>32.333333333333336</v>
      </c>
      <c r="DH100" s="29">
        <v>21</v>
      </c>
      <c r="DI100" s="29">
        <v>3</v>
      </c>
      <c r="DJ100" s="19">
        <v>35.68</v>
      </c>
      <c r="DK100" s="19">
        <v>0.47</v>
      </c>
      <c r="DL100" s="21">
        <v>0</v>
      </c>
      <c r="DM100" s="29">
        <v>0</v>
      </c>
      <c r="DN100" s="21">
        <v>3.34999998410543</v>
      </c>
      <c r="DO100" s="20">
        <v>0</v>
      </c>
      <c r="DP100" s="20">
        <v>7</v>
      </c>
      <c r="DQ100" s="20">
        <v>-7</v>
      </c>
      <c r="DR100" s="20">
        <f t="shared" si="62"/>
        <v>3</v>
      </c>
      <c r="DS100" s="20">
        <v>0</v>
      </c>
      <c r="DT100" s="20">
        <v>210</v>
      </c>
      <c r="DU100" s="20">
        <v>100</v>
      </c>
      <c r="DV100" s="20">
        <v>31</v>
      </c>
      <c r="DW100" s="21">
        <v>0</v>
      </c>
      <c r="DX100" s="21">
        <v>6.774193548387097</v>
      </c>
      <c r="DY100" s="21">
        <f t="shared" si="63"/>
        <v>-6.774193548387097</v>
      </c>
      <c r="DZ100" s="21">
        <v>3.225806451612903</v>
      </c>
      <c r="EA100" s="20">
        <v>0</v>
      </c>
      <c r="EB100" s="20">
        <v>210</v>
      </c>
      <c r="EC100" s="20">
        <v>100</v>
      </c>
      <c r="ED100" s="20">
        <v>31</v>
      </c>
      <c r="EE100" s="21">
        <v>0</v>
      </c>
      <c r="EF100" s="21">
        <v>6.774193548387097</v>
      </c>
      <c r="EG100" s="21">
        <f t="shared" si="64"/>
        <v>-6.774193548387097</v>
      </c>
      <c r="EH100" s="21">
        <v>3.225806451612903</v>
      </c>
      <c r="EI100" s="20">
        <v>0</v>
      </c>
      <c r="EJ100" s="20">
        <v>147</v>
      </c>
      <c r="EK100" s="20">
        <v>63</v>
      </c>
      <c r="EL100" s="20">
        <v>21</v>
      </c>
      <c r="EM100" s="21">
        <v>0</v>
      </c>
      <c r="EN100" s="21">
        <v>7</v>
      </c>
      <c r="EO100" s="21">
        <f t="shared" si="65"/>
        <v>-7</v>
      </c>
      <c r="EP100" s="21">
        <v>3</v>
      </c>
      <c r="EQ100" s="20">
        <v>0</v>
      </c>
      <c r="ER100" s="20">
        <v>77</v>
      </c>
      <c r="ES100" s="20">
        <v>33</v>
      </c>
      <c r="ET100" s="20">
        <v>11</v>
      </c>
      <c r="EU100" s="21">
        <v>0</v>
      </c>
      <c r="EV100" s="21">
        <v>7</v>
      </c>
      <c r="EW100" s="21">
        <f t="shared" si="66"/>
        <v>-7</v>
      </c>
      <c r="EX100" s="21">
        <v>3</v>
      </c>
      <c r="EY100" s="20">
        <v>0</v>
      </c>
      <c r="EZ100" s="21">
        <v>-0.69314718055994529</v>
      </c>
      <c r="FA100" s="21">
        <v>12.555555555555555</v>
      </c>
      <c r="FB100" s="37">
        <v>12</v>
      </c>
      <c r="FC100" s="20">
        <v>0</v>
      </c>
      <c r="FD100" s="29">
        <v>0</v>
      </c>
      <c r="FE100" s="29">
        <v>2</v>
      </c>
      <c r="FF100" s="21">
        <v>9.8039000000000001E-2</v>
      </c>
      <c r="FG100" s="10">
        <v>-1.0510911161549401</v>
      </c>
      <c r="FH100" s="10">
        <v>-0.90568302204879103</v>
      </c>
      <c r="FI100" s="10">
        <v>-0.37425541437259502</v>
      </c>
      <c r="FJ100" s="10">
        <v>-0.85287683211130505</v>
      </c>
      <c r="FK100" s="10">
        <v>-0.79938516530927695</v>
      </c>
      <c r="FL100" s="10">
        <v>-0.24209148106032299</v>
      </c>
      <c r="FM100" s="21">
        <v>4.3463500000000002</v>
      </c>
      <c r="FN100" s="20">
        <v>136</v>
      </c>
      <c r="FQ100" s="20">
        <v>102</v>
      </c>
      <c r="FR100" s="20">
        <v>107</v>
      </c>
      <c r="FS100" s="20">
        <v>25.9</v>
      </c>
      <c r="FT100" s="20">
        <v>40</v>
      </c>
      <c r="FU100" s="20">
        <v>58</v>
      </c>
      <c r="FV100" s="20">
        <v>33.299999999999997</v>
      </c>
      <c r="FW100" s="20">
        <v>0.182</v>
      </c>
      <c r="FX100" s="124">
        <v>5</v>
      </c>
      <c r="FY100" s="28">
        <v>1.2</v>
      </c>
      <c r="FZ100" s="123">
        <v>7.4</v>
      </c>
      <c r="GA100" s="129">
        <v>5</v>
      </c>
      <c r="GB100" s="9">
        <v>0</v>
      </c>
      <c r="GC100" s="13">
        <v>17</v>
      </c>
      <c r="GD100" s="15">
        <v>0.71</v>
      </c>
      <c r="GE100" s="15">
        <v>0.71</v>
      </c>
      <c r="GF100" s="15">
        <v>0.72850000000000004</v>
      </c>
      <c r="GG100" s="15">
        <v>0.73</v>
      </c>
      <c r="GH100" s="9">
        <v>0</v>
      </c>
      <c r="GI100" s="9">
        <v>0</v>
      </c>
      <c r="GJ100" s="11">
        <v>1</v>
      </c>
      <c r="GK100" s="11">
        <v>0</v>
      </c>
      <c r="GL100" s="11">
        <v>0</v>
      </c>
      <c r="GM100" s="29">
        <v>3690574</v>
      </c>
      <c r="GN100" s="21">
        <v>4.085</v>
      </c>
      <c r="GO100" s="10">
        <v>6.6</v>
      </c>
      <c r="GP100" s="28">
        <v>6.6</v>
      </c>
      <c r="GQ100" s="28">
        <v>28.5</v>
      </c>
      <c r="GR100" s="28">
        <v>28.501000000000001</v>
      </c>
      <c r="GS100" s="28">
        <v>30.7</v>
      </c>
      <c r="GT100" s="28">
        <v>65.564300540000005</v>
      </c>
      <c r="GU100" s="21">
        <v>1</v>
      </c>
      <c r="GV100" s="29">
        <v>0</v>
      </c>
      <c r="GW100" s="21">
        <v>-4.6051700000000002</v>
      </c>
      <c r="GX100" s="29">
        <v>0</v>
      </c>
      <c r="GY100" s="29">
        <v>0</v>
      </c>
      <c r="GZ100" s="29">
        <v>0</v>
      </c>
      <c r="HA100" s="21">
        <v>6.1</v>
      </c>
      <c r="HB100" s="20">
        <v>8.5500000000000007</v>
      </c>
      <c r="HC100" s="29">
        <v>1</v>
      </c>
      <c r="HD100" s="29">
        <v>1</v>
      </c>
      <c r="HE100" s="21">
        <v>1</v>
      </c>
      <c r="HF100" s="29">
        <v>57.58</v>
      </c>
      <c r="HG100" s="20">
        <v>100</v>
      </c>
      <c r="HH100" s="20">
        <v>100</v>
      </c>
      <c r="HI100" s="21">
        <v>0.16769000000000001</v>
      </c>
      <c r="HJ100" s="20">
        <v>261.86</v>
      </c>
      <c r="HK100" s="21">
        <v>0.416601</v>
      </c>
      <c r="HL100" s="21">
        <v>0.42</v>
      </c>
      <c r="HM100" s="29">
        <v>16</v>
      </c>
      <c r="HN100" s="20">
        <v>261.37</v>
      </c>
      <c r="HO100" s="29">
        <v>41</v>
      </c>
      <c r="HP100" s="20">
        <v>42</v>
      </c>
      <c r="HQ100" s="21">
        <v>186.589</v>
      </c>
      <c r="HR100" s="21">
        <v>52.644570000000002</v>
      </c>
      <c r="HS100" s="40">
        <v>0</v>
      </c>
      <c r="HT100" s="40">
        <v>0</v>
      </c>
      <c r="HU100" s="29">
        <v>5120</v>
      </c>
      <c r="HV100" s="21">
        <v>1.1636359999999999</v>
      </c>
      <c r="HW100" s="29">
        <v>54390</v>
      </c>
      <c r="HX100" s="20">
        <v>60296.58</v>
      </c>
      <c r="HY100" s="29">
        <v>0</v>
      </c>
      <c r="HZ100" s="65" t="s">
        <v>710</v>
      </c>
      <c r="IA100" s="20" t="s">
        <v>943</v>
      </c>
      <c r="IB100" s="29">
        <v>5</v>
      </c>
      <c r="IC100" s="11">
        <v>0</v>
      </c>
      <c r="ID100" s="29">
        <v>0</v>
      </c>
      <c r="IE100" s="29">
        <v>1</v>
      </c>
    </row>
    <row r="101" spans="1:239">
      <c r="A101" s="65" t="s">
        <v>852</v>
      </c>
      <c r="B101" s="8" t="s">
        <v>853</v>
      </c>
      <c r="C101" s="9">
        <v>21</v>
      </c>
      <c r="D101" s="20">
        <v>21</v>
      </c>
      <c r="E101" s="9">
        <v>21</v>
      </c>
      <c r="F101" s="77">
        <v>27</v>
      </c>
      <c r="G101" s="9">
        <v>24</v>
      </c>
      <c r="H101" s="20">
        <v>24</v>
      </c>
      <c r="I101" s="20">
        <v>17</v>
      </c>
      <c r="J101" s="20">
        <f t="shared" si="51"/>
        <v>3</v>
      </c>
      <c r="K101" s="21">
        <v>0.2153846153846154</v>
      </c>
      <c r="L101" s="21">
        <f t="shared" si="57"/>
        <v>0</v>
      </c>
      <c r="M101" s="29">
        <v>1</v>
      </c>
      <c r="N101" s="9">
        <v>24</v>
      </c>
      <c r="O101" s="77">
        <v>31</v>
      </c>
      <c r="P101" s="55">
        <v>71.11</v>
      </c>
      <c r="Q101" s="55">
        <v>73.52</v>
      </c>
      <c r="R101" s="55">
        <v>68.819999999999993</v>
      </c>
      <c r="S101" s="20">
        <v>90</v>
      </c>
      <c r="T101" s="29">
        <v>8765.1693599999999</v>
      </c>
      <c r="U101" s="29">
        <v>6958.4539999999997</v>
      </c>
      <c r="V101" s="11">
        <v>9042.4235549999994</v>
      </c>
      <c r="W101" s="11">
        <v>6604</v>
      </c>
      <c r="X101" s="29">
        <v>9270.6710513908929</v>
      </c>
      <c r="Y101" s="29">
        <f t="shared" si="52"/>
        <v>5</v>
      </c>
      <c r="Z101" s="29">
        <v>1</v>
      </c>
      <c r="AA101" s="14">
        <v>1.38</v>
      </c>
      <c r="AB101" s="28">
        <v>75.73990666666667</v>
      </c>
      <c r="AC101" s="38">
        <v>32</v>
      </c>
      <c r="AD101" s="38"/>
      <c r="AF101" s="13">
        <v>41.72</v>
      </c>
      <c r="AG101" s="28">
        <v>40.270000000000003</v>
      </c>
      <c r="AH101" s="13">
        <v>40.299999999999997</v>
      </c>
      <c r="AI101" s="13">
        <v>40.763333333333335</v>
      </c>
      <c r="AJ101" s="11">
        <v>1</v>
      </c>
      <c r="AK101" s="13">
        <v>40.763333333333335</v>
      </c>
      <c r="AL101" s="13">
        <f>AVERAGE(AF101:AH101)</f>
        <v>40.763333333333335</v>
      </c>
      <c r="AM101" s="13">
        <f>AVERAGE(AF101:AH101)</f>
        <v>40.763333333333335</v>
      </c>
      <c r="AN101" s="14">
        <v>41.72</v>
      </c>
      <c r="AO101" s="9">
        <v>0</v>
      </c>
      <c r="AP101" s="57">
        <v>0.14582300000000001</v>
      </c>
      <c r="AQ101" s="20">
        <v>46</v>
      </c>
      <c r="AR101" s="46">
        <v>7.5463277334000003E-2</v>
      </c>
      <c r="AS101" s="28">
        <v>5.9</v>
      </c>
      <c r="AT101" s="12">
        <v>7.2439999999999998</v>
      </c>
      <c r="AU101" s="12">
        <v>7.0860000000000003</v>
      </c>
      <c r="AV101" s="12">
        <v>7.1669999999999998</v>
      </c>
      <c r="AW101" s="11">
        <v>1</v>
      </c>
      <c r="AX101" s="28">
        <v>95.621859999999998</v>
      </c>
      <c r="AY101" s="28">
        <v>98.070849999999993</v>
      </c>
      <c r="AZ101" s="28">
        <v>96.843329999999995</v>
      </c>
      <c r="BA101" s="11">
        <v>1</v>
      </c>
      <c r="BB101" s="13">
        <v>11.36</v>
      </c>
      <c r="BC101" s="13">
        <v>8.6199999999999992</v>
      </c>
      <c r="BD101" s="13">
        <v>5.87</v>
      </c>
      <c r="BE101" s="13">
        <v>2.6</v>
      </c>
      <c r="BF101" s="13">
        <v>9.1</v>
      </c>
      <c r="BG101" s="13">
        <v>2.3660000000000001</v>
      </c>
      <c r="BH101" s="11">
        <v>267</v>
      </c>
      <c r="BI101" s="11">
        <v>267</v>
      </c>
      <c r="BJ101" s="14">
        <v>4.3</v>
      </c>
      <c r="BK101" s="14">
        <v>2.65</v>
      </c>
      <c r="BL101" s="11">
        <v>1</v>
      </c>
      <c r="BM101" s="14">
        <v>1.65</v>
      </c>
      <c r="BN101" s="14">
        <v>3.62</v>
      </c>
      <c r="BO101" s="17">
        <v>72.5</v>
      </c>
      <c r="BP101" s="11">
        <v>73</v>
      </c>
      <c r="BQ101" s="11"/>
      <c r="BR101" s="18"/>
      <c r="BS101" s="13"/>
      <c r="BT101" s="13"/>
      <c r="BU101" s="11">
        <v>99</v>
      </c>
      <c r="BV101" s="11">
        <v>97</v>
      </c>
      <c r="BW101" s="11">
        <v>95</v>
      </c>
      <c r="BX101" s="13"/>
      <c r="BY101" s="16">
        <v>95</v>
      </c>
      <c r="BZ101" s="16">
        <f t="shared" si="58"/>
        <v>95</v>
      </c>
      <c r="CA101" s="11">
        <v>95</v>
      </c>
      <c r="CB101" s="29">
        <v>97.9</v>
      </c>
      <c r="CC101" s="16">
        <v>98</v>
      </c>
      <c r="CD101" s="29">
        <v>96.966666666666654</v>
      </c>
      <c r="CE101" s="29"/>
      <c r="CF101" s="29"/>
      <c r="CG101" s="29">
        <v>96.966666666666654</v>
      </c>
      <c r="CH101" s="29">
        <v>1</v>
      </c>
      <c r="CI101" s="17"/>
      <c r="CJ101" s="13"/>
      <c r="CK101" s="11">
        <f t="shared" si="59"/>
        <v>80.972222222222214</v>
      </c>
      <c r="CL101" s="131">
        <v>94</v>
      </c>
      <c r="CM101" s="29">
        <v>79.666666666666671</v>
      </c>
      <c r="CN101" s="20">
        <v>82</v>
      </c>
      <c r="CO101" s="75">
        <v>82</v>
      </c>
      <c r="CP101" s="75">
        <v>70</v>
      </c>
      <c r="CQ101" s="130">
        <v>17</v>
      </c>
      <c r="CR101" s="75">
        <v>61</v>
      </c>
      <c r="CS101" s="75">
        <v>88</v>
      </c>
      <c r="CT101" s="19"/>
      <c r="CU101" s="19">
        <v>83.4</v>
      </c>
      <c r="CV101" s="19">
        <v>78.400000000000006</v>
      </c>
      <c r="CW101" s="19">
        <v>19</v>
      </c>
      <c r="CX101" s="19">
        <v>80.900000000000006</v>
      </c>
      <c r="CY101" s="11">
        <v>80</v>
      </c>
      <c r="CZ101" s="11"/>
      <c r="DA101" s="20">
        <v>77</v>
      </c>
      <c r="DB101" s="11">
        <v>96</v>
      </c>
      <c r="DC101" s="11">
        <f t="shared" si="60"/>
        <v>86.5</v>
      </c>
      <c r="DD101" s="11">
        <v>99</v>
      </c>
      <c r="DE101" s="20">
        <v>100</v>
      </c>
      <c r="DF101" s="11">
        <v>99</v>
      </c>
      <c r="DG101" s="11">
        <f t="shared" si="61"/>
        <v>99.333333333333329</v>
      </c>
      <c r="DH101" s="29">
        <v>46</v>
      </c>
      <c r="DI101" s="29">
        <v>141</v>
      </c>
      <c r="DJ101" s="19">
        <v>79.62</v>
      </c>
      <c r="DK101" s="19">
        <v>3.42</v>
      </c>
      <c r="DL101" s="21">
        <v>0</v>
      </c>
      <c r="DM101" s="29">
        <v>0</v>
      </c>
      <c r="DN101" s="21">
        <v>1.5</v>
      </c>
      <c r="DO101" s="20">
        <v>9</v>
      </c>
      <c r="DP101" s="20">
        <v>0</v>
      </c>
      <c r="DQ101" s="20">
        <v>9</v>
      </c>
      <c r="DR101" s="20">
        <f t="shared" si="62"/>
        <v>19</v>
      </c>
      <c r="DS101" s="20">
        <v>239</v>
      </c>
      <c r="DT101" s="20">
        <v>0</v>
      </c>
      <c r="DU101" s="20">
        <v>529</v>
      </c>
      <c r="DV101" s="20">
        <v>29</v>
      </c>
      <c r="DW101" s="21">
        <v>8.2413793103448274</v>
      </c>
      <c r="DX101" s="21">
        <v>0</v>
      </c>
      <c r="DY101" s="21">
        <f t="shared" si="63"/>
        <v>8.2413793103448274</v>
      </c>
      <c r="DZ101" s="21">
        <v>18.241379310344829</v>
      </c>
      <c r="EA101" s="20">
        <v>239</v>
      </c>
      <c r="EB101" s="20">
        <v>0</v>
      </c>
      <c r="EC101" s="20">
        <v>529</v>
      </c>
      <c r="ED101" s="20">
        <v>29</v>
      </c>
      <c r="EE101" s="21">
        <v>8.2413793103448274</v>
      </c>
      <c r="EF101" s="21">
        <v>0</v>
      </c>
      <c r="EG101" s="21">
        <f t="shared" si="64"/>
        <v>8.2413793103448274</v>
      </c>
      <c r="EH101" s="21">
        <v>18.241379310344829</v>
      </c>
      <c r="EI101" s="20">
        <v>175</v>
      </c>
      <c r="EJ101" s="20">
        <v>0</v>
      </c>
      <c r="EK101" s="20">
        <v>385</v>
      </c>
      <c r="EL101" s="20">
        <v>21</v>
      </c>
      <c r="EM101" s="21">
        <v>8.3333333333333339</v>
      </c>
      <c r="EN101" s="21">
        <v>0</v>
      </c>
      <c r="EO101" s="21">
        <f t="shared" si="65"/>
        <v>8.3333333333333339</v>
      </c>
      <c r="EP101" s="21">
        <v>18.333333333333332</v>
      </c>
      <c r="EQ101" s="20">
        <v>95</v>
      </c>
      <c r="ER101" s="20">
        <v>0</v>
      </c>
      <c r="ES101" s="20">
        <v>205</v>
      </c>
      <c r="ET101" s="20">
        <v>11</v>
      </c>
      <c r="EU101" s="21">
        <v>8.6363636363636367</v>
      </c>
      <c r="EV101" s="21">
        <v>0</v>
      </c>
      <c r="EW101" s="21">
        <f t="shared" si="66"/>
        <v>8.6363636363636367</v>
      </c>
      <c r="EX101" s="21">
        <v>18.636363636363637</v>
      </c>
      <c r="EY101" s="20">
        <v>29</v>
      </c>
      <c r="EZ101" s="21">
        <v>3.3672958299864741</v>
      </c>
      <c r="FA101" s="21">
        <v>3.4444444444444446</v>
      </c>
      <c r="FB101" s="37">
        <v>2</v>
      </c>
      <c r="FC101" s="20">
        <v>0</v>
      </c>
      <c r="FD101" s="29">
        <v>0</v>
      </c>
      <c r="FE101" s="29">
        <v>2</v>
      </c>
      <c r="FF101" s="21">
        <v>8.8234999999999994E-2</v>
      </c>
      <c r="FG101" s="10">
        <v>0.95324916187128295</v>
      </c>
      <c r="FH101" s="10">
        <v>0.31527158288389401</v>
      </c>
      <c r="FI101" s="10">
        <v>0.52076974599246195</v>
      </c>
      <c r="FJ101" s="10">
        <v>0.71755677177399102</v>
      </c>
      <c r="FK101" s="10">
        <v>0.51403673984688802</v>
      </c>
      <c r="FL101" s="10">
        <v>0.51051523437965995</v>
      </c>
      <c r="FM101" s="21">
        <v>6.0885400000000001</v>
      </c>
      <c r="FN101" s="20">
        <v>153</v>
      </c>
      <c r="FQ101" s="20">
        <v>101</v>
      </c>
      <c r="FR101" s="20">
        <v>107</v>
      </c>
      <c r="FS101" s="20">
        <v>0.2</v>
      </c>
      <c r="FT101" s="20">
        <v>35</v>
      </c>
      <c r="FU101" s="20">
        <v>38</v>
      </c>
      <c r="FV101" s="20">
        <v>29.7</v>
      </c>
      <c r="FW101" s="20">
        <v>0.57099999999999995</v>
      </c>
      <c r="FX101" s="124">
        <v>17</v>
      </c>
      <c r="FY101" s="28">
        <v>19.399999999999999</v>
      </c>
      <c r="FZ101" s="123">
        <v>19.399999999999999</v>
      </c>
      <c r="GA101" s="129">
        <v>17</v>
      </c>
      <c r="GB101" s="9">
        <v>0</v>
      </c>
      <c r="GC101" s="13">
        <v>6.5</v>
      </c>
      <c r="GD101" s="15">
        <v>0.56000000000000005</v>
      </c>
      <c r="GE101" s="15">
        <v>0.56000000000000005</v>
      </c>
      <c r="GF101" s="15">
        <v>0.23130000000000001</v>
      </c>
      <c r="GG101" s="15">
        <v>0.66</v>
      </c>
      <c r="GH101" s="9">
        <v>0</v>
      </c>
      <c r="GI101" s="9">
        <v>0</v>
      </c>
      <c r="GJ101" s="11">
        <v>0</v>
      </c>
      <c r="GK101" s="11">
        <v>1</v>
      </c>
      <c r="GL101" s="11">
        <v>0</v>
      </c>
      <c r="GM101" s="29">
        <v>1198403</v>
      </c>
      <c r="GN101" s="21">
        <v>1.2869999999999999</v>
      </c>
      <c r="GO101" s="10">
        <v>2.36</v>
      </c>
      <c r="GP101" s="28">
        <v>2.36</v>
      </c>
      <c r="GQ101" s="28">
        <v>69.099999999999994</v>
      </c>
      <c r="GR101" s="28">
        <v>69.094999999999999</v>
      </c>
      <c r="GS101" s="28">
        <v>71.7</v>
      </c>
      <c r="GT101" s="28">
        <v>11.03880024</v>
      </c>
      <c r="GU101" s="21">
        <v>0</v>
      </c>
      <c r="GV101" s="29">
        <v>1</v>
      </c>
      <c r="GW101" s="21">
        <v>6.7923989999999996</v>
      </c>
      <c r="GX101" s="29">
        <v>64</v>
      </c>
      <c r="GY101" s="29">
        <v>1</v>
      </c>
      <c r="GZ101" s="29">
        <v>1</v>
      </c>
      <c r="HA101" s="21">
        <v>10.38</v>
      </c>
      <c r="HB101" s="20">
        <v>10.42</v>
      </c>
      <c r="HC101" s="29">
        <v>1</v>
      </c>
      <c r="HD101" s="29">
        <v>1</v>
      </c>
      <c r="HE101" s="21">
        <v>1</v>
      </c>
      <c r="HF101" s="29">
        <v>0</v>
      </c>
      <c r="HG101" s="20">
        <v>100</v>
      </c>
      <c r="HH101" s="20">
        <v>100</v>
      </c>
      <c r="HI101" s="21">
        <v>1</v>
      </c>
      <c r="HJ101" s="20">
        <v>7.8</v>
      </c>
      <c r="HK101" s="21">
        <v>1</v>
      </c>
      <c r="HL101" s="21">
        <v>1</v>
      </c>
      <c r="HM101" s="29">
        <v>100</v>
      </c>
      <c r="HN101" s="20">
        <v>7.95</v>
      </c>
      <c r="HO101" s="29">
        <v>100</v>
      </c>
      <c r="HP101" s="20">
        <v>100</v>
      </c>
      <c r="HQ101" s="21">
        <v>250.87719999999999</v>
      </c>
      <c r="HR101" s="21">
        <v>0</v>
      </c>
      <c r="HS101" s="40">
        <v>0</v>
      </c>
      <c r="HT101" s="40">
        <v>0</v>
      </c>
      <c r="HU101" s="29">
        <v>3600</v>
      </c>
      <c r="HV101" s="21">
        <v>1.112323</v>
      </c>
      <c r="HW101" s="29">
        <v>5130</v>
      </c>
      <c r="HX101" s="20">
        <v>4857</v>
      </c>
      <c r="HY101" s="29">
        <v>0</v>
      </c>
      <c r="HZ101" s="65" t="s">
        <v>759</v>
      </c>
      <c r="IA101" s="20" t="s">
        <v>952</v>
      </c>
      <c r="IB101" s="29">
        <v>6</v>
      </c>
      <c r="IC101" s="11">
        <v>0</v>
      </c>
      <c r="ID101" s="29">
        <v>0</v>
      </c>
      <c r="IE101" s="29">
        <v>1</v>
      </c>
    </row>
    <row r="102" spans="1:239">
      <c r="A102" s="65" t="s">
        <v>778</v>
      </c>
      <c r="B102" s="8" t="s">
        <v>854</v>
      </c>
      <c r="C102" s="9">
        <v>39</v>
      </c>
      <c r="D102" s="20">
        <v>37.299999999999997</v>
      </c>
      <c r="E102" s="9">
        <v>39</v>
      </c>
      <c r="F102" s="77">
        <v>53</v>
      </c>
      <c r="G102" s="9">
        <v>48</v>
      </c>
      <c r="H102" s="20">
        <v>52</v>
      </c>
      <c r="I102" s="20">
        <v>62</v>
      </c>
      <c r="J102" s="20">
        <f t="shared" si="51"/>
        <v>3</v>
      </c>
      <c r="K102" s="21">
        <v>0.14814814814814814</v>
      </c>
      <c r="L102" s="21">
        <f t="shared" si="57"/>
        <v>7.6923076923076927E-2</v>
      </c>
      <c r="M102" s="29">
        <v>1</v>
      </c>
      <c r="N102" s="9">
        <v>48</v>
      </c>
      <c r="O102" s="77">
        <v>69</v>
      </c>
      <c r="P102" s="55">
        <v>68.08</v>
      </c>
      <c r="Q102" s="55">
        <v>69.599999999999994</v>
      </c>
      <c r="R102" s="55">
        <v>66.64</v>
      </c>
      <c r="S102" s="20">
        <v>170</v>
      </c>
      <c r="T102" s="29">
        <v>4936.9878589</v>
      </c>
      <c r="U102" s="29">
        <v>4541.3990000000003</v>
      </c>
      <c r="V102" s="11">
        <v>5227.8204770000002</v>
      </c>
      <c r="W102" s="11">
        <v>3579</v>
      </c>
      <c r="X102" s="29">
        <v>3337.0537618162184</v>
      </c>
      <c r="Y102" s="29">
        <f t="shared" si="52"/>
        <v>5</v>
      </c>
      <c r="Z102" s="29">
        <v>1</v>
      </c>
      <c r="AA102" s="14">
        <v>2.64</v>
      </c>
      <c r="AB102" s="28">
        <v>90.618166666666653</v>
      </c>
      <c r="AC102" s="38">
        <v>23</v>
      </c>
      <c r="AD102" s="38">
        <v>11.6</v>
      </c>
      <c r="AE102" s="38"/>
      <c r="AF102" s="13">
        <v>40.24</v>
      </c>
      <c r="AG102" s="28">
        <v>39.799999999999997</v>
      </c>
      <c r="AH102" s="13">
        <v>41.7</v>
      </c>
      <c r="AI102" s="13">
        <v>40.58</v>
      </c>
      <c r="AJ102" s="11">
        <v>1</v>
      </c>
      <c r="AK102" s="13">
        <v>40.58</v>
      </c>
      <c r="AL102" s="13">
        <f>AVERAGE(AF102:AH102)</f>
        <v>40.58</v>
      </c>
      <c r="AM102" s="13">
        <f>AVERAGE(AF102:AH102)</f>
        <v>40.58</v>
      </c>
      <c r="AN102" s="14">
        <v>40.24</v>
      </c>
      <c r="AO102" s="9">
        <v>1</v>
      </c>
      <c r="AP102" s="57">
        <v>8.0430000000000001E-2</v>
      </c>
      <c r="AQ102" s="20">
        <v>60</v>
      </c>
      <c r="AR102" s="46">
        <v>0.25177754972999999</v>
      </c>
      <c r="AS102" s="28">
        <v>7.8</v>
      </c>
      <c r="AT102" s="12">
        <v>3.004</v>
      </c>
      <c r="AU102" s="12">
        <v>4.8659999999999997</v>
      </c>
      <c r="AV102" s="12">
        <v>3.9390000000000001</v>
      </c>
      <c r="AW102" s="11">
        <v>1</v>
      </c>
      <c r="AX102" s="28">
        <v>46.544469999999997</v>
      </c>
      <c r="AY102" s="28">
        <v>71.583539999999999</v>
      </c>
      <c r="AZ102" s="28">
        <v>59.110750000000003</v>
      </c>
      <c r="BA102" s="11">
        <v>1</v>
      </c>
      <c r="BB102" s="13">
        <v>53.5</v>
      </c>
      <c r="BC102" s="13">
        <v>40.9</v>
      </c>
      <c r="BD102" s="13">
        <v>28.4</v>
      </c>
      <c r="BE102" s="13">
        <v>3.85</v>
      </c>
      <c r="BF102" s="13">
        <v>30</v>
      </c>
      <c r="BG102" s="13">
        <v>1.155</v>
      </c>
      <c r="BH102" s="11">
        <v>217</v>
      </c>
      <c r="BI102" s="11">
        <v>217</v>
      </c>
      <c r="BJ102" s="14">
        <v>5.6</v>
      </c>
      <c r="BK102" s="14">
        <v>2.6</v>
      </c>
      <c r="BL102" s="11">
        <v>1</v>
      </c>
      <c r="BM102" s="14">
        <v>2.5</v>
      </c>
      <c r="BN102" s="14">
        <v>2.19</v>
      </c>
      <c r="BO102" s="17">
        <v>57.333333333333336</v>
      </c>
      <c r="BP102" s="11">
        <v>54</v>
      </c>
      <c r="BQ102" s="11">
        <v>246</v>
      </c>
      <c r="BR102" s="18">
        <v>0.21951219512195122</v>
      </c>
      <c r="BS102" s="13">
        <v>79.599999999999994</v>
      </c>
      <c r="BT102" s="13"/>
      <c r="BU102" s="11">
        <v>91</v>
      </c>
      <c r="BV102" s="11"/>
      <c r="BW102" s="11">
        <v>60</v>
      </c>
      <c r="BX102" s="13">
        <v>76</v>
      </c>
      <c r="BY102" s="13"/>
      <c r="BZ102" s="16">
        <f t="shared" si="58"/>
        <v>68</v>
      </c>
      <c r="CA102" s="11">
        <v>60</v>
      </c>
      <c r="CB102" s="29">
        <v>74.75</v>
      </c>
      <c r="CC102" s="13"/>
      <c r="CD102" s="29">
        <v>67.375</v>
      </c>
      <c r="CE102" s="29"/>
      <c r="CF102" s="29"/>
      <c r="CG102" s="29">
        <v>67.375</v>
      </c>
      <c r="CH102" s="29">
        <v>1</v>
      </c>
      <c r="CI102" s="17">
        <v>76.666666666666671</v>
      </c>
      <c r="CJ102" s="13">
        <v>71.900000000000006</v>
      </c>
      <c r="CK102" s="11">
        <f t="shared" si="59"/>
        <v>59.866666666666674</v>
      </c>
      <c r="CL102" s="131">
        <v>77</v>
      </c>
      <c r="CM102" s="29">
        <v>67.666666666666671</v>
      </c>
      <c r="CN102" s="20">
        <v>64</v>
      </c>
      <c r="CO102" s="75">
        <v>93</v>
      </c>
      <c r="CP102" s="75">
        <v>93</v>
      </c>
      <c r="CQ102" s="75">
        <v>89</v>
      </c>
      <c r="CR102" s="75">
        <v>80</v>
      </c>
      <c r="CS102" s="130">
        <v>92</v>
      </c>
      <c r="CT102" s="19">
        <v>84.2</v>
      </c>
      <c r="CU102" s="19">
        <v>93.4</v>
      </c>
      <c r="CV102" s="19">
        <v>86</v>
      </c>
      <c r="CW102" s="19">
        <v>35.799999999999997</v>
      </c>
      <c r="CX102" s="19">
        <v>87.866666666666674</v>
      </c>
      <c r="CY102" s="11">
        <v>92</v>
      </c>
      <c r="CZ102" s="11">
        <v>80</v>
      </c>
      <c r="DA102" s="20">
        <v>81</v>
      </c>
      <c r="DB102" s="11">
        <v>65</v>
      </c>
      <c r="DC102" s="11">
        <f t="shared" si="60"/>
        <v>75.333333333333329</v>
      </c>
      <c r="DD102" s="11">
        <v>76</v>
      </c>
      <c r="DE102" s="20">
        <v>75</v>
      </c>
      <c r="DF102" s="11">
        <v>45</v>
      </c>
      <c r="DG102" s="11">
        <f t="shared" si="61"/>
        <v>65.333333333333329</v>
      </c>
      <c r="DH102" s="29">
        <v>76</v>
      </c>
      <c r="DI102" s="29">
        <v>38</v>
      </c>
      <c r="DJ102" s="19">
        <v>83.34</v>
      </c>
      <c r="DK102" s="19">
        <v>1.71</v>
      </c>
      <c r="DL102" s="21">
        <v>7.6923099999999994E-2</v>
      </c>
      <c r="DM102" s="29">
        <v>0</v>
      </c>
      <c r="DN102" s="21">
        <v>2.5857143061501637</v>
      </c>
      <c r="DO102" s="20">
        <v>0</v>
      </c>
      <c r="DP102" s="20">
        <v>5</v>
      </c>
      <c r="DQ102" s="20">
        <v>-5</v>
      </c>
      <c r="DR102" s="20">
        <f t="shared" si="62"/>
        <v>5</v>
      </c>
      <c r="DS102" s="20">
        <v>0</v>
      </c>
      <c r="DT102" s="20">
        <v>265</v>
      </c>
      <c r="DU102" s="20">
        <v>55</v>
      </c>
      <c r="DV102" s="20">
        <v>32</v>
      </c>
      <c r="DW102" s="21">
        <v>0</v>
      </c>
      <c r="DX102" s="21">
        <v>8.28125</v>
      </c>
      <c r="DY102" s="21">
        <f t="shared" si="63"/>
        <v>-8.28125</v>
      </c>
      <c r="DZ102" s="21">
        <v>1.71875</v>
      </c>
      <c r="EA102" s="20">
        <v>0</v>
      </c>
      <c r="EB102" s="20">
        <v>256</v>
      </c>
      <c r="EC102" s="20">
        <v>54</v>
      </c>
      <c r="ED102" s="20">
        <v>31</v>
      </c>
      <c r="EE102" s="21">
        <v>0</v>
      </c>
      <c r="EF102" s="21">
        <v>8.258064516129032</v>
      </c>
      <c r="EG102" s="21">
        <f t="shared" si="64"/>
        <v>-8.258064516129032</v>
      </c>
      <c r="EH102" s="21">
        <v>1.7419354838709677</v>
      </c>
      <c r="EI102" s="20">
        <v>0</v>
      </c>
      <c r="EJ102" s="20">
        <v>166</v>
      </c>
      <c r="EK102" s="20">
        <v>44</v>
      </c>
      <c r="EL102" s="20">
        <v>21</v>
      </c>
      <c r="EM102" s="21">
        <v>0</v>
      </c>
      <c r="EN102" s="21">
        <v>7.9047619047619051</v>
      </c>
      <c r="EO102" s="21">
        <f t="shared" si="65"/>
        <v>-7.9047619047619051</v>
      </c>
      <c r="EP102" s="21">
        <v>2.0952380952380953</v>
      </c>
      <c r="EQ102" s="20">
        <v>0</v>
      </c>
      <c r="ER102" s="20">
        <v>77</v>
      </c>
      <c r="ES102" s="20">
        <v>33</v>
      </c>
      <c r="ET102" s="20">
        <v>11</v>
      </c>
      <c r="EU102" s="21">
        <v>0</v>
      </c>
      <c r="EV102" s="21">
        <v>7</v>
      </c>
      <c r="EW102" s="21">
        <f t="shared" si="66"/>
        <v>-7</v>
      </c>
      <c r="EX102" s="21">
        <v>3</v>
      </c>
      <c r="EY102" s="20">
        <v>0</v>
      </c>
      <c r="EZ102" s="21">
        <v>-0.69314718055994529</v>
      </c>
      <c r="FA102" s="21">
        <v>10.5</v>
      </c>
      <c r="FB102" s="37">
        <v>8</v>
      </c>
      <c r="FC102" s="20">
        <v>0</v>
      </c>
      <c r="FD102" s="29">
        <v>0</v>
      </c>
      <c r="FE102" s="29">
        <v>2</v>
      </c>
      <c r="FF102" s="21">
        <v>0.12254900000000001</v>
      </c>
      <c r="FG102" s="10">
        <v>-0.58860849462942799</v>
      </c>
      <c r="FH102" s="10">
        <v>0.66097742012717298</v>
      </c>
      <c r="FI102" s="10">
        <v>0.63287580631365004</v>
      </c>
      <c r="FJ102" s="10">
        <v>0.42900570775695601</v>
      </c>
      <c r="FK102" s="10">
        <v>0.64764807873700703</v>
      </c>
      <c r="FL102" s="10">
        <v>2.00119498982371E-2</v>
      </c>
      <c r="FM102" s="21">
        <v>4.5911400000000002</v>
      </c>
      <c r="FN102" s="20">
        <v>208</v>
      </c>
      <c r="FO102" s="28">
        <v>9.8000000000000007</v>
      </c>
      <c r="FP102" s="21">
        <v>-0.75006365408004738</v>
      </c>
      <c r="FQ102" s="20">
        <v>98</v>
      </c>
      <c r="FR102" s="20">
        <v>103</v>
      </c>
      <c r="FT102" s="20">
        <v>29</v>
      </c>
      <c r="FU102" s="20">
        <v>15</v>
      </c>
      <c r="FV102" s="20">
        <v>24.5</v>
      </c>
      <c r="FW102" s="46">
        <v>0.26</v>
      </c>
      <c r="FX102" s="124">
        <v>4</v>
      </c>
      <c r="FY102" s="28">
        <v>7.4</v>
      </c>
      <c r="FZ102" s="123">
        <v>11.5</v>
      </c>
      <c r="GA102" s="129">
        <v>4</v>
      </c>
      <c r="GB102" s="9">
        <v>1</v>
      </c>
      <c r="GC102" s="13">
        <v>99.4</v>
      </c>
      <c r="GD102" s="15">
        <v>0.16</v>
      </c>
      <c r="GE102" s="15">
        <v>0.16</v>
      </c>
      <c r="GF102" s="15">
        <v>7.0300000000000001E-2</v>
      </c>
      <c r="GG102" s="15">
        <v>0.09</v>
      </c>
      <c r="GH102" s="9">
        <v>0</v>
      </c>
      <c r="GI102" s="9">
        <v>0</v>
      </c>
      <c r="GJ102" s="11">
        <v>0</v>
      </c>
      <c r="GK102" s="11">
        <v>0</v>
      </c>
      <c r="GL102" s="9">
        <v>1</v>
      </c>
      <c r="GM102" s="29">
        <v>8206940</v>
      </c>
      <c r="GN102" s="21">
        <v>8.9870000000000001</v>
      </c>
      <c r="GO102" s="10">
        <v>3.5</v>
      </c>
      <c r="GP102" s="28">
        <v>3.496</v>
      </c>
      <c r="GQ102" s="28">
        <v>57.9</v>
      </c>
      <c r="GR102" s="28">
        <v>57.948</v>
      </c>
      <c r="GS102" s="28">
        <v>61.9</v>
      </c>
      <c r="GT102" s="28">
        <v>28.144199369999999</v>
      </c>
      <c r="GU102" s="21">
        <v>0</v>
      </c>
      <c r="GV102" s="29">
        <v>0</v>
      </c>
      <c r="GW102" s="21">
        <v>4.0746330000000004</v>
      </c>
      <c r="GX102" s="29">
        <v>17</v>
      </c>
      <c r="GY102" s="29">
        <v>0</v>
      </c>
      <c r="GZ102" s="29">
        <v>0</v>
      </c>
      <c r="HA102" s="21">
        <v>36.5</v>
      </c>
      <c r="HB102" s="20">
        <v>34.090000000000003</v>
      </c>
      <c r="HC102" s="29">
        <v>0</v>
      </c>
      <c r="HD102" s="29">
        <v>0</v>
      </c>
      <c r="HE102" s="21">
        <v>0</v>
      </c>
      <c r="HF102" s="29">
        <v>0</v>
      </c>
      <c r="HG102" s="20">
        <v>0</v>
      </c>
      <c r="HH102" s="20">
        <v>66</v>
      </c>
      <c r="HI102" s="21">
        <v>0.479655</v>
      </c>
      <c r="HJ102" s="20">
        <v>108.76</v>
      </c>
      <c r="HK102" s="21">
        <v>0.82211020000000001</v>
      </c>
      <c r="HL102" s="21">
        <v>0.84</v>
      </c>
      <c r="HM102" s="29">
        <v>47</v>
      </c>
      <c r="HN102" s="20">
        <v>108.77</v>
      </c>
      <c r="HO102" s="29">
        <v>82</v>
      </c>
      <c r="HP102" s="20">
        <v>85</v>
      </c>
      <c r="HQ102" s="21">
        <v>99.146320000000003</v>
      </c>
      <c r="HR102" s="21">
        <v>19.775849999999998</v>
      </c>
      <c r="HS102" s="40">
        <v>0</v>
      </c>
      <c r="HT102" s="40">
        <v>0</v>
      </c>
      <c r="HU102" s="29">
        <v>1740</v>
      </c>
      <c r="HV102" s="21">
        <v>1.071839</v>
      </c>
      <c r="HW102" s="29">
        <v>155360</v>
      </c>
      <c r="HX102" s="20">
        <v>155244.59</v>
      </c>
      <c r="HY102" s="29">
        <v>0</v>
      </c>
      <c r="HZ102" s="65" t="s">
        <v>691</v>
      </c>
      <c r="IA102" s="20" t="s">
        <v>776</v>
      </c>
      <c r="IB102" s="29">
        <v>6</v>
      </c>
      <c r="IC102" s="11">
        <v>0</v>
      </c>
      <c r="ID102" s="29">
        <v>0</v>
      </c>
      <c r="IE102" s="29">
        <v>1</v>
      </c>
    </row>
    <row r="103" spans="1:239">
      <c r="A103" s="65" t="s">
        <v>775</v>
      </c>
      <c r="B103" s="8" t="s">
        <v>855</v>
      </c>
      <c r="C103" s="9">
        <v>59</v>
      </c>
      <c r="D103" s="20">
        <v>61</v>
      </c>
      <c r="E103" s="9">
        <v>59</v>
      </c>
      <c r="F103" s="77">
        <v>83</v>
      </c>
      <c r="G103" s="9">
        <v>70</v>
      </c>
      <c r="H103" s="20">
        <v>74</v>
      </c>
      <c r="I103" s="20">
        <v>80</v>
      </c>
      <c r="J103" s="20">
        <f t="shared" si="51"/>
        <v>3</v>
      </c>
      <c r="K103" s="21">
        <v>7.1428571428571425E-2</v>
      </c>
      <c r="L103" s="21">
        <f t="shared" si="57"/>
        <v>5.4054054054054057E-2</v>
      </c>
      <c r="M103" s="29">
        <v>1</v>
      </c>
      <c r="N103" s="9">
        <v>70</v>
      </c>
      <c r="O103" s="77">
        <v>105</v>
      </c>
      <c r="P103" s="55">
        <v>66.08</v>
      </c>
      <c r="Q103" s="55">
        <v>68.38</v>
      </c>
      <c r="R103" s="55">
        <v>63.88</v>
      </c>
      <c r="S103" s="20">
        <v>180</v>
      </c>
      <c r="T103" s="29">
        <v>5739.9883805999998</v>
      </c>
      <c r="U103" s="29">
        <v>5264.8249999999998</v>
      </c>
      <c r="V103" s="11">
        <v>5881.7350370000004</v>
      </c>
      <c r="W103" s="11">
        <v>4652</v>
      </c>
      <c r="X103" s="29">
        <v>5445.2528100746031</v>
      </c>
      <c r="Y103" s="29">
        <f t="shared" si="52"/>
        <v>5</v>
      </c>
      <c r="Z103" s="29">
        <v>1</v>
      </c>
      <c r="AA103" s="14">
        <v>2.31</v>
      </c>
      <c r="AB103" s="28">
        <v>31.771000000000001</v>
      </c>
      <c r="AC103" s="38"/>
      <c r="AD103" s="38">
        <v>18</v>
      </c>
      <c r="AE103" s="38"/>
      <c r="AF103" s="13">
        <v>44.09</v>
      </c>
      <c r="AG103" s="13"/>
      <c r="AH103" s="13">
        <v>41.5</v>
      </c>
      <c r="AI103" s="13">
        <v>42.795000000000002</v>
      </c>
      <c r="AJ103" s="11">
        <v>1</v>
      </c>
      <c r="AK103" s="13">
        <v>42.795000000000002</v>
      </c>
      <c r="AL103" s="13">
        <f>AVERAGE(AF103:AH103)</f>
        <v>42.795000000000002</v>
      </c>
      <c r="AM103" s="13">
        <f>AVERAGE(AF103:AH103)</f>
        <v>42.795000000000002</v>
      </c>
      <c r="AN103" s="14">
        <v>44.09</v>
      </c>
      <c r="AO103" s="9">
        <v>1</v>
      </c>
      <c r="AP103" s="57">
        <v>4.0696999999999997E-2</v>
      </c>
      <c r="AQ103" s="20">
        <v>92</v>
      </c>
      <c r="AR103" s="46">
        <v>0.60623951415799993</v>
      </c>
      <c r="AS103" s="28"/>
      <c r="AT103" s="12">
        <v>3.4449999999999998</v>
      </c>
      <c r="AU103" s="12">
        <v>4.806</v>
      </c>
      <c r="AV103" s="12">
        <v>4.1449999999999996</v>
      </c>
      <c r="AW103" s="11">
        <v>1</v>
      </c>
      <c r="AX103" s="28">
        <v>66.404219999999995</v>
      </c>
      <c r="AY103" s="28">
        <v>89.189480000000003</v>
      </c>
      <c r="AZ103" s="28">
        <v>77.851200000000006</v>
      </c>
      <c r="BA103" s="11">
        <v>1</v>
      </c>
      <c r="BB103" s="13">
        <v>33.4</v>
      </c>
      <c r="BC103" s="13">
        <v>22</v>
      </c>
      <c r="BD103" s="13">
        <v>10.7</v>
      </c>
      <c r="BE103" s="13">
        <v>3</v>
      </c>
      <c r="BF103" s="13"/>
      <c r="BG103" s="13"/>
      <c r="BH103" s="11">
        <v>226.5</v>
      </c>
      <c r="BI103" s="11">
        <v>226.5</v>
      </c>
      <c r="BJ103" s="14">
        <v>4.5999999999999996</v>
      </c>
      <c r="BK103" s="14">
        <v>2.2999999999999998</v>
      </c>
      <c r="BL103" s="11">
        <v>1</v>
      </c>
      <c r="BM103" s="14">
        <v>2.2999999999999998</v>
      </c>
      <c r="BN103" s="14">
        <v>2.2650000000000001</v>
      </c>
      <c r="BO103" s="17">
        <v>90.6</v>
      </c>
      <c r="BP103" s="11">
        <v>85</v>
      </c>
      <c r="BQ103" s="11">
        <v>79</v>
      </c>
      <c r="BR103" s="18">
        <v>1.0759493670886076</v>
      </c>
      <c r="BS103" s="13"/>
      <c r="BT103" s="13"/>
      <c r="BU103" s="11"/>
      <c r="BV103" s="11"/>
      <c r="BW103" s="11"/>
      <c r="BX103" s="13"/>
      <c r="BY103" s="13"/>
      <c r="BZ103" s="16"/>
      <c r="CA103" s="11">
        <v>83</v>
      </c>
      <c r="CB103" s="29">
        <v>75.900000000000006</v>
      </c>
      <c r="CC103" s="13"/>
      <c r="CD103" s="29">
        <v>79.45</v>
      </c>
      <c r="CE103" s="29"/>
      <c r="CF103" s="29"/>
      <c r="CG103" s="29">
        <v>79.45</v>
      </c>
      <c r="CH103" s="29">
        <v>1</v>
      </c>
      <c r="CI103" s="17">
        <v>76</v>
      </c>
      <c r="CJ103" s="13"/>
      <c r="CK103" s="11">
        <f t="shared" si="59"/>
        <v>65.8</v>
      </c>
      <c r="CL103" s="131">
        <v>70</v>
      </c>
      <c r="CM103" s="29">
        <v>70.666666666666671</v>
      </c>
      <c r="CN103" s="20">
        <v>78</v>
      </c>
      <c r="CO103" s="75">
        <v>84</v>
      </c>
      <c r="CP103" s="75">
        <v>78</v>
      </c>
      <c r="CQ103" s="130">
        <v>91</v>
      </c>
      <c r="CR103" s="75">
        <v>87</v>
      </c>
      <c r="CS103" s="130">
        <v>84</v>
      </c>
      <c r="CT103" s="19">
        <v>34.799999999999997</v>
      </c>
      <c r="CU103" s="19">
        <v>75</v>
      </c>
      <c r="CV103" s="19">
        <v>68</v>
      </c>
      <c r="CW103" s="19">
        <v>40.799999999999997</v>
      </c>
      <c r="CX103" s="19">
        <v>59.266666666666673</v>
      </c>
      <c r="CY103" s="11">
        <v>82</v>
      </c>
      <c r="CZ103" s="11">
        <v>80</v>
      </c>
      <c r="DA103" s="20">
        <v>44</v>
      </c>
      <c r="DB103" s="11">
        <v>92</v>
      </c>
      <c r="DC103" s="11">
        <f t="shared" si="60"/>
        <v>72</v>
      </c>
      <c r="DD103" s="11">
        <v>87</v>
      </c>
      <c r="DE103" s="20">
        <v>84</v>
      </c>
      <c r="DF103" s="11"/>
      <c r="DG103" s="11">
        <f t="shared" si="61"/>
        <v>85.5</v>
      </c>
      <c r="DH103" s="29">
        <v>23</v>
      </c>
      <c r="DI103" s="29">
        <v>121</v>
      </c>
      <c r="DJ103" s="19">
        <v>54.82</v>
      </c>
      <c r="DK103" s="19">
        <v>2.46</v>
      </c>
      <c r="DL103" s="21">
        <v>7.6923099999999994E-2</v>
      </c>
      <c r="DM103" s="29">
        <v>0</v>
      </c>
      <c r="DN103" s="21">
        <v>3.4571428639548154</v>
      </c>
      <c r="DO103" s="20">
        <v>9</v>
      </c>
      <c r="DP103" s="20">
        <v>0</v>
      </c>
      <c r="DQ103" s="20">
        <v>9</v>
      </c>
      <c r="DR103" s="20">
        <f t="shared" si="62"/>
        <v>19</v>
      </c>
      <c r="DS103" s="20">
        <v>339</v>
      </c>
      <c r="DT103" s="20">
        <v>306</v>
      </c>
      <c r="DU103" s="20">
        <v>883</v>
      </c>
      <c r="DV103" s="20">
        <v>85</v>
      </c>
      <c r="DW103" s="21">
        <v>3.9882352941176471</v>
      </c>
      <c r="DX103" s="21">
        <v>3.6</v>
      </c>
      <c r="DY103" s="21">
        <f t="shared" si="63"/>
        <v>0.38823529411764707</v>
      </c>
      <c r="DZ103" s="21">
        <v>10.388235294117647</v>
      </c>
      <c r="EA103" s="20">
        <v>217</v>
      </c>
      <c r="EB103" s="20">
        <v>29</v>
      </c>
      <c r="EC103" s="20">
        <v>488</v>
      </c>
      <c r="ED103" s="20">
        <v>30</v>
      </c>
      <c r="EE103" s="21">
        <v>7.2333333333333334</v>
      </c>
      <c r="EF103" s="21">
        <v>0.96666666666666667</v>
      </c>
      <c r="EG103" s="21">
        <f t="shared" si="64"/>
        <v>6.2666666666666666</v>
      </c>
      <c r="EH103" s="21">
        <v>16.266666666666666</v>
      </c>
      <c r="EI103" s="20">
        <v>141</v>
      </c>
      <c r="EJ103" s="20">
        <v>29</v>
      </c>
      <c r="EK103" s="20">
        <v>322</v>
      </c>
      <c r="EL103" s="20">
        <v>21</v>
      </c>
      <c r="EM103" s="21">
        <v>6.7142857142857144</v>
      </c>
      <c r="EN103" s="21">
        <v>1.3809523809523809</v>
      </c>
      <c r="EO103" s="21">
        <f t="shared" si="65"/>
        <v>5.333333333333333</v>
      </c>
      <c r="EP103" s="21">
        <v>15.333333333333334</v>
      </c>
      <c r="EQ103" s="20">
        <v>66</v>
      </c>
      <c r="ER103" s="20">
        <v>21</v>
      </c>
      <c r="ES103" s="20">
        <v>155</v>
      </c>
      <c r="ET103" s="20">
        <v>11</v>
      </c>
      <c r="EU103" s="21">
        <v>6</v>
      </c>
      <c r="EV103" s="21">
        <v>1.9090909090909092</v>
      </c>
      <c r="EW103" s="21">
        <f t="shared" si="66"/>
        <v>4.0909090909090908</v>
      </c>
      <c r="EX103" s="21">
        <v>14.090909090909092</v>
      </c>
      <c r="EY103" s="20">
        <v>39</v>
      </c>
      <c r="EZ103" s="21">
        <v>3.6635616461296463</v>
      </c>
      <c r="FA103" s="21">
        <v>6.7777777777777777</v>
      </c>
      <c r="FB103" s="37">
        <v>6</v>
      </c>
      <c r="FC103" s="20">
        <v>0</v>
      </c>
      <c r="FD103" s="29">
        <v>0</v>
      </c>
      <c r="FE103" s="29">
        <v>1</v>
      </c>
      <c r="FF103" s="21">
        <v>1</v>
      </c>
      <c r="FG103" s="10">
        <v>-0.85927816487445796</v>
      </c>
      <c r="FH103" s="10">
        <v>-0.94375682308602304</v>
      </c>
      <c r="FI103" s="10">
        <v>-0.41227210497783401</v>
      </c>
      <c r="FJ103" s="10">
        <v>0.59491923923956802</v>
      </c>
      <c r="FK103" s="10">
        <v>-1.0424009210796699E-2</v>
      </c>
      <c r="FL103" s="10">
        <v>-0.34886993489243501</v>
      </c>
      <c r="FM103" s="21">
        <v>5.26302</v>
      </c>
      <c r="FN103" s="20">
        <v>102</v>
      </c>
      <c r="FO103" s="28">
        <v>22</v>
      </c>
      <c r="FP103" s="21">
        <v>-2.6232395188368049E-2</v>
      </c>
      <c r="FQ103" s="20">
        <v>105</v>
      </c>
      <c r="FR103" s="20">
        <v>95</v>
      </c>
      <c r="FS103" s="20">
        <v>8.1</v>
      </c>
      <c r="FT103" s="20">
        <v>33</v>
      </c>
      <c r="FU103" s="20">
        <v>49</v>
      </c>
      <c r="FV103" s="20">
        <v>33.200000000000003</v>
      </c>
      <c r="FW103" s="46">
        <v>0.25</v>
      </c>
      <c r="FX103" s="124">
        <v>1</v>
      </c>
      <c r="FY103" s="28">
        <v>2.4</v>
      </c>
      <c r="FZ103" s="123">
        <v>4.4000000000000004</v>
      </c>
      <c r="GA103" s="129">
        <v>1</v>
      </c>
      <c r="GB103" s="9">
        <v>1</v>
      </c>
      <c r="GC103" s="13">
        <v>99.2</v>
      </c>
      <c r="GD103" s="15">
        <v>0.25</v>
      </c>
      <c r="GE103" s="15">
        <v>0.25</v>
      </c>
      <c r="GF103" s="15">
        <v>0.1636</v>
      </c>
      <c r="GG103" s="15">
        <v>0.19</v>
      </c>
      <c r="GH103" s="9">
        <v>0</v>
      </c>
      <c r="GI103" s="9">
        <v>0</v>
      </c>
      <c r="GJ103" s="11">
        <v>0</v>
      </c>
      <c r="GK103" s="11">
        <v>0</v>
      </c>
      <c r="GL103" s="9">
        <v>1</v>
      </c>
      <c r="GM103" s="29">
        <v>56084632</v>
      </c>
      <c r="GN103" s="21">
        <v>61.058</v>
      </c>
      <c r="GO103" s="10">
        <v>3</v>
      </c>
      <c r="GP103" s="28">
        <v>3</v>
      </c>
      <c r="GQ103" s="28">
        <v>61.2</v>
      </c>
      <c r="GR103" s="28">
        <v>61.185000000000002</v>
      </c>
      <c r="GS103" s="28">
        <v>69.2</v>
      </c>
      <c r="GT103" s="28">
        <v>53.07479858</v>
      </c>
      <c r="GU103" s="21">
        <v>0</v>
      </c>
      <c r="GV103" s="29">
        <v>0</v>
      </c>
      <c r="GW103" s="21">
        <v>1.6368959999999999</v>
      </c>
      <c r="GX103" s="29">
        <v>2</v>
      </c>
      <c r="GY103" s="29">
        <v>0</v>
      </c>
      <c r="GZ103" s="29">
        <v>0</v>
      </c>
      <c r="HA103" s="21">
        <v>39.549999999999997</v>
      </c>
      <c r="HB103" s="20">
        <v>39.020000000000003</v>
      </c>
      <c r="HC103" s="29">
        <v>0</v>
      </c>
      <c r="HD103" s="29">
        <v>0</v>
      </c>
      <c r="HE103" s="21">
        <v>0</v>
      </c>
      <c r="HF103" s="29">
        <v>0</v>
      </c>
      <c r="HG103" s="20">
        <v>0</v>
      </c>
      <c r="HH103" s="20">
        <v>11</v>
      </c>
      <c r="HI103" s="21">
        <v>0.38381860000000001</v>
      </c>
      <c r="HJ103" s="20">
        <v>160.19</v>
      </c>
      <c r="HK103" s="21">
        <v>0.53906050000000005</v>
      </c>
      <c r="HL103" s="21">
        <v>0.53</v>
      </c>
      <c r="HM103" s="29">
        <v>39</v>
      </c>
      <c r="HN103" s="20">
        <v>160.47</v>
      </c>
      <c r="HO103" s="29">
        <v>54</v>
      </c>
      <c r="HP103" s="20">
        <v>53</v>
      </c>
      <c r="HQ103" s="21">
        <v>111.42230000000001</v>
      </c>
      <c r="HR103" s="21">
        <v>59.346609999999998</v>
      </c>
      <c r="HS103" s="40">
        <v>0</v>
      </c>
      <c r="HT103" s="40">
        <v>0</v>
      </c>
      <c r="HU103" s="29">
        <v>2520</v>
      </c>
      <c r="HV103" s="21"/>
      <c r="HW103" s="29">
        <v>769630</v>
      </c>
      <c r="HX103" s="20">
        <v>790418.81</v>
      </c>
      <c r="HY103" s="29">
        <v>0</v>
      </c>
      <c r="HZ103" s="65" t="s">
        <v>689</v>
      </c>
      <c r="IA103" s="20" t="s">
        <v>847</v>
      </c>
      <c r="IB103" s="29">
        <v>6</v>
      </c>
      <c r="IC103" s="11">
        <v>0</v>
      </c>
      <c r="ID103" s="29">
        <v>0</v>
      </c>
      <c r="IE103" s="29">
        <v>1</v>
      </c>
    </row>
    <row r="104" spans="1:239">
      <c r="A104" s="65" t="s">
        <v>754</v>
      </c>
      <c r="B104" s="8" t="s">
        <v>856</v>
      </c>
      <c r="C104" s="9">
        <v>98</v>
      </c>
      <c r="D104" s="20">
        <v>100</v>
      </c>
      <c r="E104" s="9">
        <v>98</v>
      </c>
      <c r="F104" s="77">
        <v>109</v>
      </c>
      <c r="G104" s="9">
        <v>160</v>
      </c>
      <c r="H104" s="20">
        <v>165</v>
      </c>
      <c r="I104" s="20">
        <v>164</v>
      </c>
      <c r="J104" s="20">
        <f t="shared" ref="J104:J111" si="67">COUNT(G104:I104)</f>
        <v>3</v>
      </c>
      <c r="K104" s="21">
        <v>1.4314928425357873E-2</v>
      </c>
      <c r="L104" s="21">
        <f t="shared" si="57"/>
        <v>3.0303030303030304E-2</v>
      </c>
      <c r="M104" s="29">
        <v>1</v>
      </c>
      <c r="N104" s="9">
        <v>160</v>
      </c>
      <c r="O104" s="77">
        <v>181</v>
      </c>
      <c r="P104" s="55">
        <v>46.75</v>
      </c>
      <c r="Q104" s="55">
        <v>47.12</v>
      </c>
      <c r="R104" s="55">
        <v>46.4</v>
      </c>
      <c r="S104" s="20">
        <v>1200</v>
      </c>
      <c r="T104" s="29">
        <v>686.24906400999998</v>
      </c>
      <c r="U104" s="29">
        <v>877.47879999999998</v>
      </c>
      <c r="V104" s="11">
        <v>752.76864090000004</v>
      </c>
      <c r="W104" s="11">
        <v>524</v>
      </c>
      <c r="X104" s="29">
        <v>591.93012371026384</v>
      </c>
      <c r="Y104" s="29">
        <f t="shared" ref="Y104:Y111" si="68">COUNT(T104:X104)</f>
        <v>5</v>
      </c>
      <c r="Z104" s="29">
        <v>1</v>
      </c>
      <c r="AA104" s="14">
        <v>0.93</v>
      </c>
      <c r="AB104" s="28">
        <v>27.353123333333333</v>
      </c>
      <c r="AC104" s="38">
        <v>92</v>
      </c>
      <c r="AD104" s="38">
        <v>77.2</v>
      </c>
      <c r="AE104" s="38"/>
      <c r="AF104" s="13">
        <v>33</v>
      </c>
      <c r="AG104" s="28">
        <v>43</v>
      </c>
      <c r="AH104" s="13">
        <v>37.4</v>
      </c>
      <c r="AI104" s="13">
        <v>37.799999999999997</v>
      </c>
      <c r="AJ104" s="11">
        <v>1</v>
      </c>
      <c r="AK104" s="13">
        <v>37.799999999999997</v>
      </c>
      <c r="AL104" s="13">
        <f>AVERAGE(AF104:AH104)</f>
        <v>37.800000000000004</v>
      </c>
      <c r="AM104" s="13">
        <f>AVERAGE(AF104:AH104)</f>
        <v>37.800000000000004</v>
      </c>
      <c r="AN104" s="14">
        <v>33</v>
      </c>
      <c r="AO104" s="9">
        <v>1</v>
      </c>
      <c r="AP104" s="57">
        <v>0.109652</v>
      </c>
      <c r="AQ104" s="20">
        <v>60</v>
      </c>
      <c r="AR104" s="46">
        <v>0.53170500182999991</v>
      </c>
      <c r="AS104" s="28">
        <v>23.3</v>
      </c>
      <c r="AT104" s="12">
        <v>2.492</v>
      </c>
      <c r="AU104" s="12">
        <v>4.0750000000000002</v>
      </c>
      <c r="AV104" s="12">
        <v>3.2690000000000001</v>
      </c>
      <c r="AW104" s="11">
        <v>1</v>
      </c>
      <c r="AX104" s="28">
        <v>43.480789999999999</v>
      </c>
      <c r="AY104" s="28">
        <v>69.259630000000001</v>
      </c>
      <c r="AZ104" s="28">
        <v>56.145409999999998</v>
      </c>
      <c r="BA104" s="11">
        <v>1</v>
      </c>
      <c r="BB104" s="13">
        <v>56.6</v>
      </c>
      <c r="BC104" s="13">
        <v>43.9</v>
      </c>
      <c r="BD104" s="13">
        <v>30.7</v>
      </c>
      <c r="BE104" s="13"/>
      <c r="BF104" s="13">
        <v>6</v>
      </c>
      <c r="BG104" s="13"/>
      <c r="BH104" s="11"/>
      <c r="BI104" s="11">
        <v>35</v>
      </c>
      <c r="BJ104" s="14"/>
      <c r="BK104" s="14">
        <v>2.0499999999999998</v>
      </c>
      <c r="BL104" s="11">
        <v>0</v>
      </c>
      <c r="BM104" s="14">
        <v>1.8</v>
      </c>
      <c r="BN104" s="14">
        <v>1.1200000000000001</v>
      </c>
      <c r="BO104" s="17">
        <v>4</v>
      </c>
      <c r="BP104" s="11">
        <v>4</v>
      </c>
      <c r="BQ104" s="11">
        <v>14</v>
      </c>
      <c r="BR104" s="18">
        <v>0.2857142857142857</v>
      </c>
      <c r="BS104" s="13">
        <v>45</v>
      </c>
      <c r="BT104" s="13">
        <v>45</v>
      </c>
      <c r="BU104" s="11">
        <v>71</v>
      </c>
      <c r="BV104" s="11"/>
      <c r="BW104" s="11">
        <v>86</v>
      </c>
      <c r="BX104" s="13"/>
      <c r="BY104" s="13"/>
      <c r="BZ104" s="16">
        <f t="shared" ref="BZ104:BZ111" si="69">AVERAGE(BW104:BY104)</f>
        <v>86</v>
      </c>
      <c r="CA104" s="11"/>
      <c r="CB104" s="29">
        <v>38.049999999999997</v>
      </c>
      <c r="CC104" s="13"/>
      <c r="CD104" s="29">
        <v>38.049999999999997</v>
      </c>
      <c r="CE104" s="29"/>
      <c r="CF104" s="29"/>
      <c r="CG104" s="29">
        <v>38.049999999999997</v>
      </c>
      <c r="CH104" s="29">
        <v>1</v>
      </c>
      <c r="CI104" s="17">
        <v>38</v>
      </c>
      <c r="CJ104" s="13"/>
      <c r="CK104" s="11">
        <f t="shared" si="59"/>
        <v>30.629999999999995</v>
      </c>
      <c r="CL104" s="131">
        <v>38</v>
      </c>
      <c r="CM104" s="29">
        <v>49</v>
      </c>
      <c r="CN104" s="20">
        <v>53</v>
      </c>
      <c r="CO104" s="75">
        <v>45</v>
      </c>
      <c r="CP104" s="75">
        <v>52</v>
      </c>
      <c r="CQ104" s="130">
        <v>84</v>
      </c>
      <c r="CR104" s="75">
        <v>35</v>
      </c>
      <c r="CS104" s="75">
        <v>54</v>
      </c>
      <c r="CT104" s="19">
        <v>95</v>
      </c>
      <c r="CU104" s="19">
        <v>65</v>
      </c>
      <c r="CV104" s="19">
        <v>65</v>
      </c>
      <c r="CW104" s="19">
        <v>37.4</v>
      </c>
      <c r="CX104" s="19">
        <v>75</v>
      </c>
      <c r="CY104" s="11">
        <v>82</v>
      </c>
      <c r="CZ104" s="11">
        <v>44</v>
      </c>
      <c r="DA104" s="20">
        <v>15</v>
      </c>
      <c r="DB104" s="11">
        <v>15</v>
      </c>
      <c r="DC104" s="11">
        <f t="shared" si="60"/>
        <v>24.666666666666668</v>
      </c>
      <c r="DD104" s="11">
        <v>84</v>
      </c>
      <c r="DE104" s="20">
        <v>43</v>
      </c>
      <c r="DF104" s="11">
        <v>13</v>
      </c>
      <c r="DG104" s="11">
        <f t="shared" si="61"/>
        <v>46.666666666666664</v>
      </c>
      <c r="DH104" s="29">
        <v>7</v>
      </c>
      <c r="DI104" s="29">
        <v>2</v>
      </c>
      <c r="DJ104" s="19">
        <v>39.71</v>
      </c>
      <c r="DK104" s="19">
        <v>0.25</v>
      </c>
      <c r="DL104" s="21">
        <v>0.1153846</v>
      </c>
      <c r="DM104" s="29">
        <v>1</v>
      </c>
      <c r="DN104" s="21">
        <v>3.3285714898790633</v>
      </c>
      <c r="DO104" s="20">
        <v>0</v>
      </c>
      <c r="DP104" s="20">
        <v>7</v>
      </c>
      <c r="DQ104" s="20">
        <v>-7</v>
      </c>
      <c r="DR104" s="20">
        <f t="shared" si="62"/>
        <v>3</v>
      </c>
      <c r="DS104" s="20">
        <v>48</v>
      </c>
      <c r="DT104" s="20">
        <v>122</v>
      </c>
      <c r="DU104" s="20">
        <v>186</v>
      </c>
      <c r="DV104" s="20">
        <v>26</v>
      </c>
      <c r="DW104" s="21">
        <v>1.8461538461538463</v>
      </c>
      <c r="DX104" s="21">
        <v>4.6923076923076925</v>
      </c>
      <c r="DY104" s="21">
        <f t="shared" si="63"/>
        <v>-2.8461538461538463</v>
      </c>
      <c r="DZ104" s="21">
        <v>7.1538461538461542</v>
      </c>
      <c r="EA104" s="20">
        <v>48</v>
      </c>
      <c r="EB104" s="20">
        <v>122</v>
      </c>
      <c r="EC104" s="20">
        <v>186</v>
      </c>
      <c r="ED104" s="20">
        <v>26</v>
      </c>
      <c r="EE104" s="21">
        <v>1.8461538461538463</v>
      </c>
      <c r="EF104" s="21">
        <v>4.6923076923076925</v>
      </c>
      <c r="EG104" s="21">
        <f t="shared" si="64"/>
        <v>-2.8461538461538463</v>
      </c>
      <c r="EH104" s="21">
        <v>7.1538461538461542</v>
      </c>
      <c r="EI104" s="20">
        <v>20</v>
      </c>
      <c r="EJ104" s="20">
        <v>103</v>
      </c>
      <c r="EK104" s="20">
        <v>107</v>
      </c>
      <c r="EL104" s="20">
        <v>19</v>
      </c>
      <c r="EM104" s="21">
        <v>1.0526315789473684</v>
      </c>
      <c r="EN104" s="21">
        <v>5.4210526315789478</v>
      </c>
      <c r="EO104" s="21">
        <f t="shared" si="65"/>
        <v>-4.3684210526315788</v>
      </c>
      <c r="EP104" s="21">
        <v>5.6315789473684212</v>
      </c>
      <c r="EQ104" s="20">
        <v>20</v>
      </c>
      <c r="ER104" s="20">
        <v>40</v>
      </c>
      <c r="ES104" s="20">
        <v>80</v>
      </c>
      <c r="ET104" s="20">
        <v>10</v>
      </c>
      <c r="EU104" s="21">
        <v>2</v>
      </c>
      <c r="EV104" s="21">
        <v>4</v>
      </c>
      <c r="EW104" s="21">
        <f t="shared" si="66"/>
        <v>-2</v>
      </c>
      <c r="EX104" s="21">
        <v>8</v>
      </c>
      <c r="EY104" s="20">
        <v>4</v>
      </c>
      <c r="EZ104" s="21">
        <v>1.3862943611198906</v>
      </c>
      <c r="FA104" s="21">
        <v>10.333333333333334</v>
      </c>
      <c r="FB104" s="37">
        <v>11</v>
      </c>
      <c r="FC104" s="20">
        <v>0</v>
      </c>
      <c r="FD104" s="29">
        <v>0</v>
      </c>
      <c r="FE104" s="29">
        <v>2</v>
      </c>
      <c r="FF104" s="21">
        <v>8.8234999999999994E-2</v>
      </c>
      <c r="FG104" s="10">
        <v>-0.51721204720073399</v>
      </c>
      <c r="FH104" s="10">
        <v>-0.98039395532938101</v>
      </c>
      <c r="FI104" s="10">
        <v>-0.25057898576132898</v>
      </c>
      <c r="FJ104" s="10">
        <v>0.18355962363041201</v>
      </c>
      <c r="FK104" s="10">
        <v>-1.33197381046215E-2</v>
      </c>
      <c r="FL104" s="10">
        <v>-0.465943384422014</v>
      </c>
      <c r="FM104" s="21">
        <v>2.9739499999999999</v>
      </c>
      <c r="FN104" s="20">
        <v>77</v>
      </c>
      <c r="FO104" s="28">
        <v>3.9</v>
      </c>
      <c r="FP104" s="21">
        <v>-0.75438791559236373</v>
      </c>
      <c r="FQ104" s="20">
        <v>102</v>
      </c>
      <c r="FR104" s="20">
        <v>107</v>
      </c>
      <c r="FS104" s="20">
        <v>31.2</v>
      </c>
      <c r="FT104" s="20">
        <v>48</v>
      </c>
      <c r="FU104" s="20">
        <v>71</v>
      </c>
      <c r="FV104" s="20">
        <v>40.700000000000003</v>
      </c>
      <c r="FX104" s="124">
        <v>12</v>
      </c>
      <c r="FY104" s="28">
        <v>18.100000000000001</v>
      </c>
      <c r="FZ104" s="123">
        <v>24.7</v>
      </c>
      <c r="GA104" s="129">
        <v>12</v>
      </c>
      <c r="GB104" s="9">
        <v>0</v>
      </c>
      <c r="GC104" s="13">
        <v>6.6</v>
      </c>
      <c r="GD104" s="15">
        <v>0.41983110000000001</v>
      </c>
      <c r="GE104" s="15"/>
      <c r="GF104" s="15">
        <v>0.83579999999999999</v>
      </c>
      <c r="GG104" s="15">
        <v>0.93</v>
      </c>
      <c r="GH104" s="9">
        <v>0</v>
      </c>
      <c r="GI104" s="9">
        <v>0</v>
      </c>
      <c r="GJ104" s="11">
        <v>1</v>
      </c>
      <c r="GK104" s="11">
        <v>0</v>
      </c>
      <c r="GL104" s="11">
        <v>0</v>
      </c>
      <c r="GM104" s="29">
        <v>17074034</v>
      </c>
      <c r="GN104" s="21">
        <v>19.167999999999999</v>
      </c>
      <c r="GO104" s="10">
        <v>6.98</v>
      </c>
      <c r="GP104" s="28">
        <v>6.98</v>
      </c>
      <c r="GQ104" s="28">
        <v>11.2</v>
      </c>
      <c r="GR104" s="28">
        <v>11.16</v>
      </c>
      <c r="GS104" s="28">
        <v>12.5</v>
      </c>
      <c r="GT104" s="28">
        <v>84.528800959999998</v>
      </c>
      <c r="GU104" s="21">
        <v>1</v>
      </c>
      <c r="GV104" s="29">
        <v>0</v>
      </c>
      <c r="GW104" s="21">
        <v>-4.6051700000000002</v>
      </c>
      <c r="GX104" s="29">
        <v>0</v>
      </c>
      <c r="GY104" s="29">
        <v>0</v>
      </c>
      <c r="GZ104" s="29">
        <v>0</v>
      </c>
      <c r="HA104" s="21">
        <v>0.19</v>
      </c>
      <c r="HB104" s="20">
        <v>1.22</v>
      </c>
      <c r="HC104" s="29">
        <v>1</v>
      </c>
      <c r="HD104" s="29">
        <v>1</v>
      </c>
      <c r="HE104" s="21">
        <v>1</v>
      </c>
      <c r="HF104" s="29">
        <v>100</v>
      </c>
      <c r="HG104" s="20">
        <v>100</v>
      </c>
      <c r="HH104" s="20">
        <v>97</v>
      </c>
      <c r="HI104" s="21">
        <v>0</v>
      </c>
      <c r="HJ104" s="20">
        <v>969.33</v>
      </c>
      <c r="HK104" s="21">
        <v>0</v>
      </c>
      <c r="HL104" s="21">
        <v>0</v>
      </c>
      <c r="HM104" s="29">
        <v>0</v>
      </c>
      <c r="HN104" s="20">
        <v>969.33</v>
      </c>
      <c r="HO104" s="29">
        <v>0</v>
      </c>
      <c r="HP104" s="20">
        <v>0</v>
      </c>
      <c r="HQ104" s="21">
        <v>0</v>
      </c>
      <c r="HR104" s="21">
        <v>96.008009999999999</v>
      </c>
      <c r="HS104" s="40">
        <v>1</v>
      </c>
      <c r="HT104" s="40">
        <v>1</v>
      </c>
      <c r="HU104" s="29">
        <v>6220</v>
      </c>
      <c r="HV104" s="21">
        <v>1.105092</v>
      </c>
      <c r="HW104" s="29">
        <v>199650</v>
      </c>
      <c r="HX104" s="20">
        <v>240491.59</v>
      </c>
      <c r="HY104" s="29">
        <v>0</v>
      </c>
      <c r="HZ104" s="65" t="s">
        <v>979</v>
      </c>
      <c r="IA104" s="20" t="s">
        <v>747</v>
      </c>
      <c r="IB104" s="29">
        <v>5</v>
      </c>
      <c r="IC104" s="11">
        <v>0</v>
      </c>
      <c r="ID104" s="29">
        <v>1</v>
      </c>
      <c r="IE104" s="29">
        <v>1</v>
      </c>
    </row>
    <row r="105" spans="1:239">
      <c r="A105" s="65" t="s">
        <v>789</v>
      </c>
      <c r="B105" s="8" t="s">
        <v>857</v>
      </c>
      <c r="C105" s="9">
        <v>12</v>
      </c>
      <c r="D105" s="20">
        <v>12</v>
      </c>
      <c r="E105" s="9">
        <v>12</v>
      </c>
      <c r="F105" s="77">
        <v>16</v>
      </c>
      <c r="G105" s="9">
        <v>14</v>
      </c>
      <c r="H105" s="20">
        <v>14</v>
      </c>
      <c r="I105" s="20">
        <v>30</v>
      </c>
      <c r="J105" s="20">
        <f t="shared" si="67"/>
        <v>3</v>
      </c>
      <c r="K105" s="21">
        <v>0.55172413793103448</v>
      </c>
      <c r="L105" s="21">
        <f t="shared" si="57"/>
        <v>0</v>
      </c>
      <c r="M105" s="29">
        <v>1</v>
      </c>
      <c r="N105" s="9">
        <v>14</v>
      </c>
      <c r="O105" s="77">
        <v>18</v>
      </c>
      <c r="P105" s="55">
        <v>73.53</v>
      </c>
      <c r="Q105" s="55">
        <v>74.7</v>
      </c>
      <c r="R105" s="55">
        <v>72.42</v>
      </c>
      <c r="S105" s="20">
        <v>26</v>
      </c>
      <c r="T105" s="29"/>
      <c r="U105" s="29">
        <v>25689.98</v>
      </c>
      <c r="V105" s="11"/>
      <c r="W105" s="11">
        <v>16753</v>
      </c>
      <c r="X105" s="29">
        <v>13069.563541371916</v>
      </c>
      <c r="Y105" s="29">
        <f t="shared" si="68"/>
        <v>3</v>
      </c>
      <c r="Z105" s="29">
        <v>0</v>
      </c>
      <c r="AA105" s="14"/>
      <c r="AB105" s="28">
        <v>107.77433333333333</v>
      </c>
      <c r="AC105" s="38"/>
      <c r="AD105" s="38"/>
      <c r="AE105" s="38"/>
      <c r="AF105" s="13"/>
      <c r="AG105" s="13"/>
      <c r="AH105" s="13"/>
      <c r="AI105" s="13"/>
      <c r="AJ105" s="11">
        <v>0</v>
      </c>
      <c r="AK105" s="13">
        <v>38.1</v>
      </c>
      <c r="AL105" s="13"/>
      <c r="AM105" s="13">
        <v>38.176250000000003</v>
      </c>
      <c r="AN105" s="14">
        <v>39.687620000000003</v>
      </c>
      <c r="AO105" s="9"/>
      <c r="AP105" s="57">
        <v>6.9917999999999994E-2</v>
      </c>
      <c r="AQ105" s="20">
        <v>40</v>
      </c>
      <c r="AR105" s="46">
        <v>7.3139081004000003E-2</v>
      </c>
      <c r="AS105" s="28"/>
      <c r="AT105" s="12"/>
      <c r="AU105" s="12"/>
      <c r="AV105" s="12"/>
      <c r="AW105" s="11">
        <v>0</v>
      </c>
      <c r="AX105" s="28">
        <v>70.572950000000006</v>
      </c>
      <c r="AY105" s="28">
        <v>71.237099999999998</v>
      </c>
      <c r="AZ105" s="28">
        <v>71.044700000000006</v>
      </c>
      <c r="BA105" s="11">
        <v>1</v>
      </c>
      <c r="BB105" s="13">
        <v>30</v>
      </c>
      <c r="BC105" s="13">
        <v>29.5</v>
      </c>
      <c r="BD105" s="13">
        <v>29.3</v>
      </c>
      <c r="BE105" s="13"/>
      <c r="BF105" s="13"/>
      <c r="BG105" s="13"/>
      <c r="BH105" s="11">
        <v>1510</v>
      </c>
      <c r="BI105" s="11">
        <v>1510</v>
      </c>
      <c r="BJ105" s="14">
        <v>7.7</v>
      </c>
      <c r="BK105" s="14">
        <v>0.8</v>
      </c>
      <c r="BL105" s="11">
        <v>1</v>
      </c>
      <c r="BM105" s="14">
        <v>6.9</v>
      </c>
      <c r="BN105" s="14">
        <v>2.85</v>
      </c>
      <c r="BO105" s="17">
        <v>83.5</v>
      </c>
      <c r="BP105" s="11">
        <v>96</v>
      </c>
      <c r="BQ105" s="11">
        <v>176</v>
      </c>
      <c r="BR105" s="18">
        <v>0.54545454545454541</v>
      </c>
      <c r="BS105" s="13">
        <v>90</v>
      </c>
      <c r="BT105" s="13"/>
      <c r="BU105" s="11">
        <v>90</v>
      </c>
      <c r="BV105" s="11"/>
      <c r="BW105" s="11">
        <v>76</v>
      </c>
      <c r="BX105" s="13">
        <v>97</v>
      </c>
      <c r="BY105" s="13"/>
      <c r="BZ105" s="16">
        <f t="shared" si="69"/>
        <v>86.5</v>
      </c>
      <c r="CA105" s="11">
        <v>97</v>
      </c>
      <c r="CB105" s="29">
        <v>96</v>
      </c>
      <c r="CC105" s="13"/>
      <c r="CD105" s="29">
        <v>96.5</v>
      </c>
      <c r="CE105" s="29"/>
      <c r="CF105" s="29"/>
      <c r="CG105" s="29">
        <v>96.5</v>
      </c>
      <c r="CH105" s="29">
        <v>1</v>
      </c>
      <c r="CI105" s="17">
        <v>96</v>
      </c>
      <c r="CJ105" s="13">
        <v>83</v>
      </c>
      <c r="CK105" s="11">
        <f t="shared" si="59"/>
        <v>80.857142857142861</v>
      </c>
      <c r="CL105" s="131">
        <v>82</v>
      </c>
      <c r="CM105" s="29">
        <v>63</v>
      </c>
      <c r="CN105" s="20">
        <v>98</v>
      </c>
      <c r="CO105" s="75">
        <v>85</v>
      </c>
      <c r="CP105" s="75">
        <v>80</v>
      </c>
      <c r="CQ105" s="130">
        <v>92</v>
      </c>
      <c r="CR105" s="75">
        <v>66</v>
      </c>
      <c r="CS105" s="130">
        <v>92</v>
      </c>
      <c r="CT105" s="19">
        <v>95.75</v>
      </c>
      <c r="CU105" s="19">
        <v>83.25</v>
      </c>
      <c r="CV105" s="19">
        <v>77.5</v>
      </c>
      <c r="CW105" s="19"/>
      <c r="CX105" s="19">
        <v>85.5</v>
      </c>
      <c r="CY105" s="11">
        <v>85</v>
      </c>
      <c r="CZ105" s="11">
        <v>100</v>
      </c>
      <c r="DA105" s="20">
        <v>100</v>
      </c>
      <c r="DB105" s="11">
        <v>100</v>
      </c>
      <c r="DC105" s="11">
        <f t="shared" si="60"/>
        <v>100</v>
      </c>
      <c r="DD105" s="11">
        <v>95</v>
      </c>
      <c r="DE105" s="20">
        <v>100</v>
      </c>
      <c r="DF105" s="11">
        <v>95</v>
      </c>
      <c r="DG105" s="11">
        <f t="shared" si="61"/>
        <v>96.666666666666671</v>
      </c>
      <c r="DH105" s="29">
        <v>94</v>
      </c>
      <c r="DI105" s="29">
        <v>206</v>
      </c>
      <c r="DJ105" s="19">
        <v>14.22</v>
      </c>
      <c r="DK105" s="19">
        <v>0</v>
      </c>
      <c r="DL105" s="21"/>
      <c r="DM105" s="29">
        <v>0</v>
      </c>
      <c r="DN105" s="21">
        <v>7.2142857824053044</v>
      </c>
      <c r="DO105" s="20">
        <v>0</v>
      </c>
      <c r="DP105" s="20">
        <v>8</v>
      </c>
      <c r="DQ105" s="20">
        <v>-8</v>
      </c>
      <c r="DR105" s="20">
        <f t="shared" si="62"/>
        <v>2</v>
      </c>
      <c r="DS105" s="20">
        <v>0</v>
      </c>
      <c r="DT105" s="20">
        <v>160</v>
      </c>
      <c r="DU105" s="20">
        <v>40</v>
      </c>
      <c r="DV105" s="20">
        <v>20</v>
      </c>
      <c r="DW105" s="21">
        <v>0</v>
      </c>
      <c r="DX105" s="21">
        <v>8</v>
      </c>
      <c r="DY105" s="21">
        <f t="shared" si="63"/>
        <v>-8</v>
      </c>
      <c r="DZ105" s="21">
        <v>2</v>
      </c>
      <c r="EA105" s="20">
        <v>0</v>
      </c>
      <c r="EB105" s="20">
        <v>160</v>
      </c>
      <c r="EC105" s="20">
        <v>40</v>
      </c>
      <c r="ED105" s="20">
        <v>20</v>
      </c>
      <c r="EE105" s="21">
        <v>0</v>
      </c>
      <c r="EF105" s="21">
        <v>8</v>
      </c>
      <c r="EG105" s="21">
        <f t="shared" si="64"/>
        <v>-8</v>
      </c>
      <c r="EH105" s="21">
        <v>2</v>
      </c>
      <c r="EI105" s="20">
        <v>0</v>
      </c>
      <c r="EJ105" s="20">
        <v>160</v>
      </c>
      <c r="EK105" s="20">
        <v>40</v>
      </c>
      <c r="EL105" s="20">
        <v>20</v>
      </c>
      <c r="EM105" s="21">
        <v>0</v>
      </c>
      <c r="EN105" s="21">
        <v>8</v>
      </c>
      <c r="EO105" s="21">
        <f t="shared" si="65"/>
        <v>-8</v>
      </c>
      <c r="EP105" s="21">
        <v>2</v>
      </c>
      <c r="EQ105" s="20">
        <v>0</v>
      </c>
      <c r="ER105" s="20">
        <v>88</v>
      </c>
      <c r="ES105" s="20">
        <v>22</v>
      </c>
      <c r="ET105" s="20">
        <v>11</v>
      </c>
      <c r="EU105" s="21">
        <v>0</v>
      </c>
      <c r="EV105" s="21">
        <v>8</v>
      </c>
      <c r="EW105" s="21">
        <f t="shared" si="66"/>
        <v>-8</v>
      </c>
      <c r="EX105" s="21">
        <v>2</v>
      </c>
      <c r="EY105" s="20">
        <v>0</v>
      </c>
      <c r="EZ105" s="21">
        <v>-0.69314718055994529</v>
      </c>
      <c r="FA105" s="21">
        <v>11.388888888888889</v>
      </c>
      <c r="FB105" s="37">
        <v>10</v>
      </c>
      <c r="FC105" s="20">
        <v>0</v>
      </c>
      <c r="FD105" s="29">
        <v>0</v>
      </c>
      <c r="FE105" s="29">
        <v>2</v>
      </c>
      <c r="FF105" s="21">
        <v>0.35662949999999999</v>
      </c>
      <c r="FG105" s="10">
        <v>-0.54467787875102402</v>
      </c>
      <c r="FH105" s="10">
        <v>0.82471151740840898</v>
      </c>
      <c r="FI105" s="10">
        <v>0.13828729996307401</v>
      </c>
      <c r="FJ105" s="10">
        <v>0.29621944848933701</v>
      </c>
      <c r="FK105" s="10">
        <v>0.767498413405303</v>
      </c>
      <c r="FL105" s="10">
        <v>-2.688673768104E-2</v>
      </c>
      <c r="FM105" s="21"/>
      <c r="FN105" s="20" t="s">
        <v>758</v>
      </c>
      <c r="FQ105" s="20">
        <v>48</v>
      </c>
      <c r="FR105" s="20">
        <v>106</v>
      </c>
      <c r="FS105" s="20">
        <v>1.9</v>
      </c>
      <c r="FT105" s="20">
        <v>12</v>
      </c>
      <c r="FU105" s="20">
        <v>7</v>
      </c>
      <c r="FV105" s="28">
        <v>10</v>
      </c>
      <c r="FW105" s="20">
        <v>0.23699999999999999</v>
      </c>
      <c r="FX105" s="124"/>
      <c r="FY105" s="28">
        <v>0</v>
      </c>
      <c r="FZ105" s="123">
        <v>0</v>
      </c>
      <c r="GA105" s="129">
        <v>0</v>
      </c>
      <c r="GB105" s="9">
        <v>1</v>
      </c>
      <c r="GC105" s="13">
        <v>94.9</v>
      </c>
      <c r="GD105" s="15">
        <v>0.9</v>
      </c>
      <c r="GE105" s="15">
        <v>0.9</v>
      </c>
      <c r="GF105" s="15">
        <v>0</v>
      </c>
      <c r="GG105" s="15">
        <v>0.34</v>
      </c>
      <c r="GH105" s="9">
        <v>0</v>
      </c>
      <c r="GI105" s="9">
        <v>0</v>
      </c>
      <c r="GJ105" s="11">
        <v>0</v>
      </c>
      <c r="GK105" s="11">
        <v>0</v>
      </c>
      <c r="GL105" s="9">
        <v>1</v>
      </c>
      <c r="GM105" s="29">
        <v>1950792</v>
      </c>
      <c r="GN105" s="21">
        <v>2.46</v>
      </c>
      <c r="GO105" s="10">
        <v>4.12</v>
      </c>
      <c r="GP105" s="28">
        <v>4.12</v>
      </c>
      <c r="GQ105" s="28">
        <v>80.900000000000006</v>
      </c>
      <c r="GR105" s="28">
        <v>80.201999999999998</v>
      </c>
      <c r="GS105" s="28">
        <v>83.8</v>
      </c>
      <c r="GT105" s="28">
        <v>7.7775998120000001</v>
      </c>
      <c r="GU105" s="21">
        <v>0</v>
      </c>
      <c r="GV105" s="29">
        <v>1</v>
      </c>
      <c r="GW105" s="21">
        <v>10.35679</v>
      </c>
      <c r="GX105" s="29">
        <v>70</v>
      </c>
      <c r="GY105" s="29">
        <v>1</v>
      </c>
      <c r="GZ105" s="29">
        <v>1</v>
      </c>
      <c r="HA105" s="21">
        <v>24.28</v>
      </c>
      <c r="HB105" s="20">
        <v>23.54</v>
      </c>
      <c r="HC105" s="29">
        <v>0</v>
      </c>
      <c r="HD105" s="29">
        <v>0</v>
      </c>
      <c r="HE105" s="21">
        <v>0.32540000000000002</v>
      </c>
      <c r="HF105" s="29">
        <v>2.1219999999999999</v>
      </c>
      <c r="HG105" s="20">
        <v>13</v>
      </c>
      <c r="HH105" s="20">
        <v>100</v>
      </c>
      <c r="HI105" s="21">
        <v>0.75841990000000004</v>
      </c>
      <c r="HJ105" s="20">
        <v>101.12</v>
      </c>
      <c r="HK105" s="21">
        <v>0.90396259999999995</v>
      </c>
      <c r="HL105" s="21">
        <v>0.78</v>
      </c>
      <c r="HM105" s="29">
        <v>77</v>
      </c>
      <c r="HN105" s="20">
        <v>102.63</v>
      </c>
      <c r="HO105" s="29">
        <v>90</v>
      </c>
      <c r="HP105" s="20">
        <v>78</v>
      </c>
      <c r="HQ105" s="21">
        <v>35.07273</v>
      </c>
      <c r="HR105" s="21">
        <v>11.69791</v>
      </c>
      <c r="HS105" s="40">
        <v>0</v>
      </c>
      <c r="HT105" s="40">
        <v>0</v>
      </c>
      <c r="HU105" s="29">
        <v>5240</v>
      </c>
      <c r="HV105" s="21">
        <v>1.1000000000000001</v>
      </c>
      <c r="HW105" s="29">
        <v>83600</v>
      </c>
      <c r="HX105" s="20">
        <v>102580.3</v>
      </c>
      <c r="HY105" s="29">
        <v>0</v>
      </c>
      <c r="HZ105" s="65" t="s">
        <v>705</v>
      </c>
      <c r="IA105" s="20" t="s">
        <v>787</v>
      </c>
      <c r="IB105" s="29">
        <v>3</v>
      </c>
      <c r="IC105" s="11">
        <v>0</v>
      </c>
      <c r="ID105" s="29">
        <v>0</v>
      </c>
      <c r="IE105" s="29">
        <v>1</v>
      </c>
    </row>
    <row r="106" spans="1:239">
      <c r="A106" s="66" t="s">
        <v>725</v>
      </c>
      <c r="B106" s="22" t="s">
        <v>858</v>
      </c>
      <c r="C106" s="9">
        <v>20</v>
      </c>
      <c r="D106" s="20">
        <v>20</v>
      </c>
      <c r="E106" s="9">
        <v>20</v>
      </c>
      <c r="F106" s="77">
        <v>29</v>
      </c>
      <c r="G106" s="9">
        <v>24</v>
      </c>
      <c r="H106" s="20">
        <v>24</v>
      </c>
      <c r="I106" s="20">
        <v>25</v>
      </c>
      <c r="J106" s="20">
        <f t="shared" si="67"/>
        <v>3</v>
      </c>
      <c r="K106" s="21">
        <v>2.7397260273972601E-2</v>
      </c>
      <c r="L106" s="21">
        <f t="shared" si="57"/>
        <v>0</v>
      </c>
      <c r="M106" s="29">
        <v>1</v>
      </c>
      <c r="N106" s="9">
        <v>24</v>
      </c>
      <c r="O106" s="77">
        <v>33</v>
      </c>
      <c r="P106" s="55">
        <v>72.62</v>
      </c>
      <c r="Q106" s="55">
        <v>76.459999999999994</v>
      </c>
      <c r="R106" s="55">
        <v>68.959999999999994</v>
      </c>
      <c r="S106" s="20">
        <v>85</v>
      </c>
      <c r="T106" s="29">
        <v>7262.7650325000004</v>
      </c>
      <c r="U106" s="29">
        <v>7178.6469999999999</v>
      </c>
      <c r="V106" s="11">
        <v>7179.8585919999996</v>
      </c>
      <c r="W106" s="11">
        <v>5916</v>
      </c>
      <c r="X106" s="29">
        <v>6473.5620755196314</v>
      </c>
      <c r="Y106" s="29">
        <f t="shared" si="68"/>
        <v>5</v>
      </c>
      <c r="Z106" s="29">
        <v>1</v>
      </c>
      <c r="AA106" s="14">
        <v>1.1599999999999999</v>
      </c>
      <c r="AB106" s="28">
        <v>40.458976666666665</v>
      </c>
      <c r="AC106" s="38">
        <v>34</v>
      </c>
      <c r="AD106" s="38">
        <v>6.6</v>
      </c>
      <c r="AF106" s="13"/>
      <c r="AG106" s="28">
        <v>44.6</v>
      </c>
      <c r="AH106" s="13">
        <v>42.3</v>
      </c>
      <c r="AI106" s="13">
        <v>43.45</v>
      </c>
      <c r="AJ106" s="11">
        <v>1</v>
      </c>
      <c r="AK106" s="13">
        <v>43.45</v>
      </c>
      <c r="AL106" s="13">
        <f t="shared" ref="AL106:AL111" si="70">AVERAGE(AF106:AH106)</f>
        <v>43.45</v>
      </c>
      <c r="AM106" s="13">
        <f t="shared" ref="AM106:AM111" si="71">AVERAGE(AF106:AH106)</f>
        <v>43.45</v>
      </c>
      <c r="AN106" s="14">
        <v>39.687620000000003</v>
      </c>
      <c r="AO106" s="9">
        <v>0</v>
      </c>
      <c r="AP106" s="57">
        <v>4.5893999999999997E-2</v>
      </c>
      <c r="AQ106" s="20">
        <v>27</v>
      </c>
      <c r="AR106" s="46">
        <v>4.7980005453000005E-2</v>
      </c>
      <c r="AS106" s="28">
        <v>7.4</v>
      </c>
      <c r="AT106" s="12">
        <v>7.2990000000000004</v>
      </c>
      <c r="AU106" s="12">
        <v>6.8659999999999997</v>
      </c>
      <c r="AV106" s="12">
        <v>7.0919999999999996</v>
      </c>
      <c r="AW106" s="11">
        <v>1</v>
      </c>
      <c r="AX106" s="28">
        <v>96.957319999999996</v>
      </c>
      <c r="AY106" s="28">
        <v>96.010440000000003</v>
      </c>
      <c r="AZ106" s="28">
        <v>96.506129999999999</v>
      </c>
      <c r="BA106" s="11">
        <v>1</v>
      </c>
      <c r="BB106" s="13">
        <v>2.9</v>
      </c>
      <c r="BC106" s="13">
        <v>3.4</v>
      </c>
      <c r="BD106" s="13">
        <v>3.8</v>
      </c>
      <c r="BE106" s="13"/>
      <c r="BF106" s="13"/>
      <c r="BG106" s="13"/>
      <c r="BH106" s="11">
        <v>383</v>
      </c>
      <c r="BI106" s="11">
        <v>383</v>
      </c>
      <c r="BJ106" s="14">
        <v>6.05</v>
      </c>
      <c r="BK106" s="14">
        <v>2</v>
      </c>
      <c r="BL106" s="11">
        <v>1</v>
      </c>
      <c r="BM106" s="14">
        <v>4.05</v>
      </c>
      <c r="BN106" s="14">
        <v>4.51</v>
      </c>
      <c r="BO106" s="17">
        <v>345.5</v>
      </c>
      <c r="BP106" s="13"/>
      <c r="BQ106" s="11"/>
      <c r="BR106" s="18"/>
      <c r="BS106" s="13"/>
      <c r="BT106" s="13"/>
      <c r="BU106" s="11"/>
      <c r="BV106" s="11">
        <v>96</v>
      </c>
      <c r="BW106" s="11">
        <v>95</v>
      </c>
      <c r="BX106" s="13">
        <v>99.8</v>
      </c>
      <c r="BY106" s="16">
        <v>95</v>
      </c>
      <c r="BZ106" s="16">
        <f t="shared" si="69"/>
        <v>96.600000000000009</v>
      </c>
      <c r="CA106" s="11">
        <v>100</v>
      </c>
      <c r="CB106" s="29"/>
      <c r="CC106" s="16">
        <v>100</v>
      </c>
      <c r="CD106" s="29">
        <v>100</v>
      </c>
      <c r="CE106" s="29"/>
      <c r="CF106" s="29"/>
      <c r="CG106" s="29">
        <v>100</v>
      </c>
      <c r="CH106" s="29">
        <v>1</v>
      </c>
      <c r="CI106" s="17"/>
      <c r="CJ106" s="13">
        <v>55.6</v>
      </c>
      <c r="CK106" s="11">
        <f t="shared" si="59"/>
        <v>76.100000000000009</v>
      </c>
      <c r="CL106" s="131">
        <v>94</v>
      </c>
      <c r="CM106" s="29">
        <v>74</v>
      </c>
      <c r="CN106" s="20">
        <v>55</v>
      </c>
      <c r="CO106" s="75">
        <v>97</v>
      </c>
      <c r="CP106" s="75">
        <v>97</v>
      </c>
      <c r="CQ106" s="130">
        <v>86</v>
      </c>
      <c r="CR106" s="75">
        <v>75</v>
      </c>
      <c r="CS106" s="75">
        <v>80</v>
      </c>
      <c r="CT106" s="19">
        <v>98.8</v>
      </c>
      <c r="CU106" s="19">
        <v>91.2</v>
      </c>
      <c r="CV106" s="19">
        <v>87.8</v>
      </c>
      <c r="CW106" s="19">
        <v>13</v>
      </c>
      <c r="CX106" s="19">
        <v>92.6</v>
      </c>
      <c r="CY106" s="11">
        <v>89</v>
      </c>
      <c r="CZ106" s="11"/>
      <c r="DA106" s="20">
        <v>84</v>
      </c>
      <c r="DB106" s="11">
        <v>84</v>
      </c>
      <c r="DC106" s="11">
        <f t="shared" si="60"/>
        <v>84</v>
      </c>
      <c r="DD106" s="11"/>
      <c r="DE106" s="20">
        <v>95</v>
      </c>
      <c r="DF106" s="11"/>
      <c r="DG106" s="11">
        <v>95</v>
      </c>
      <c r="DH106" s="29">
        <v>74</v>
      </c>
      <c r="DI106" s="29">
        <v>134</v>
      </c>
      <c r="DJ106" s="19">
        <v>50.58</v>
      </c>
      <c r="DK106" s="19">
        <v>0.28999999999999998</v>
      </c>
      <c r="DL106" s="21">
        <v>3.8461500000000003E-2</v>
      </c>
      <c r="DM106" s="29">
        <v>0</v>
      </c>
      <c r="DN106" s="21">
        <v>2.2285714319774086</v>
      </c>
      <c r="DO106" s="20">
        <v>10</v>
      </c>
      <c r="DP106" s="20">
        <v>0</v>
      </c>
      <c r="DQ106" s="20">
        <v>10</v>
      </c>
      <c r="DR106" s="20">
        <f t="shared" si="62"/>
        <v>20</v>
      </c>
      <c r="DS106" s="20">
        <v>395</v>
      </c>
      <c r="DT106" s="20">
        <v>225</v>
      </c>
      <c r="DU106" s="20">
        <v>1060</v>
      </c>
      <c r="DV106" s="20">
        <v>89</v>
      </c>
      <c r="DW106" s="21">
        <v>4.4382022471910112</v>
      </c>
      <c r="DX106" s="21">
        <v>2.5280898876404496</v>
      </c>
      <c r="DY106" s="21">
        <f t="shared" si="63"/>
        <v>1.9101123595505618</v>
      </c>
      <c r="DZ106" s="21">
        <v>11.910112359550562</v>
      </c>
      <c r="EA106" s="20">
        <v>144</v>
      </c>
      <c r="EB106" s="20">
        <v>89</v>
      </c>
      <c r="EC106" s="20">
        <v>345</v>
      </c>
      <c r="ED106" s="20">
        <v>29</v>
      </c>
      <c r="EE106" s="21">
        <v>4.9655172413793105</v>
      </c>
      <c r="EF106" s="21">
        <v>3.0689655172413794</v>
      </c>
      <c r="EG106" s="21">
        <f t="shared" si="64"/>
        <v>1.896551724137931</v>
      </c>
      <c r="EH106" s="21">
        <v>11.896551724137931</v>
      </c>
      <c r="EI106" s="20">
        <v>64</v>
      </c>
      <c r="EJ106" s="20">
        <v>89</v>
      </c>
      <c r="EK106" s="20">
        <v>165</v>
      </c>
      <c r="EL106" s="20">
        <v>19</v>
      </c>
      <c r="EM106" s="21">
        <v>3.3684210526315788</v>
      </c>
      <c r="EN106" s="21">
        <v>4.6842105263157894</v>
      </c>
      <c r="EO106" s="21">
        <f t="shared" si="65"/>
        <v>-1.3157894736842106</v>
      </c>
      <c r="EP106" s="21">
        <v>8.6842105263157894</v>
      </c>
      <c r="EQ106" s="20">
        <v>56</v>
      </c>
      <c r="ER106" s="20">
        <v>35</v>
      </c>
      <c r="ES106" s="20">
        <v>131</v>
      </c>
      <c r="ET106" s="20">
        <v>11</v>
      </c>
      <c r="EU106" s="21">
        <v>5.0909090909090908</v>
      </c>
      <c r="EV106" s="21">
        <v>3.1818181818181817</v>
      </c>
      <c r="EW106" s="21">
        <f t="shared" si="66"/>
        <v>1.9090909090909092</v>
      </c>
      <c r="EX106" s="21">
        <v>11.909090909090908</v>
      </c>
      <c r="EY106" s="20">
        <v>40</v>
      </c>
      <c r="EZ106" s="21">
        <v>3.6888794541139363</v>
      </c>
      <c r="FA106" s="21">
        <v>8.3888888888888893</v>
      </c>
      <c r="FB106" s="37">
        <v>3</v>
      </c>
      <c r="FC106" s="20">
        <v>0</v>
      </c>
      <c r="FD106" s="29">
        <v>0</v>
      </c>
      <c r="FE106" s="29">
        <v>0</v>
      </c>
      <c r="FF106" s="21">
        <v>0.75980400000000003</v>
      </c>
      <c r="FG106" s="10">
        <v>0.76979660502873604</v>
      </c>
      <c r="FH106" s="10">
        <v>0.3479364852872</v>
      </c>
      <c r="FI106" s="10">
        <v>0.61779250728691104</v>
      </c>
      <c r="FJ106" s="10">
        <v>0.94877636997424297</v>
      </c>
      <c r="FK106" s="10">
        <v>0.26980590593428899</v>
      </c>
      <c r="FL106" s="10">
        <v>0.42961512203885599</v>
      </c>
      <c r="FM106" s="21">
        <v>5.1192700000000002</v>
      </c>
      <c r="FN106" s="20">
        <v>288</v>
      </c>
      <c r="FO106" s="28">
        <v>11.6</v>
      </c>
      <c r="FP106" s="21">
        <v>0.25876712190684936</v>
      </c>
      <c r="FQ106" s="20">
        <v>103</v>
      </c>
      <c r="FR106" s="20">
        <v>109</v>
      </c>
      <c r="FS106" s="20">
        <v>0.5</v>
      </c>
      <c r="FT106" s="20">
        <v>39</v>
      </c>
      <c r="FV106" s="20">
        <v>33.4</v>
      </c>
      <c r="FW106" s="20">
        <v>0.41399999999999998</v>
      </c>
      <c r="FX106" s="124">
        <v>6</v>
      </c>
      <c r="FY106" s="28">
        <v>6.9</v>
      </c>
      <c r="FZ106" s="123">
        <v>12.1</v>
      </c>
      <c r="GA106" s="129">
        <v>6</v>
      </c>
      <c r="GB106" s="9">
        <v>0</v>
      </c>
      <c r="GC106" s="13">
        <v>0</v>
      </c>
      <c r="GD106" s="15">
        <v>0.2</v>
      </c>
      <c r="GE106" s="15">
        <v>0.2</v>
      </c>
      <c r="GF106" s="15">
        <v>6.6699999999999995E-2</v>
      </c>
      <c r="GG106" s="15">
        <v>0.26</v>
      </c>
      <c r="GH106" s="9">
        <v>0</v>
      </c>
      <c r="GI106" s="9">
        <v>0</v>
      </c>
      <c r="GJ106" s="11">
        <v>0</v>
      </c>
      <c r="GK106" s="9">
        <v>1</v>
      </c>
      <c r="GL106" s="11">
        <v>0</v>
      </c>
      <c r="GM106" s="29">
        <v>3105709</v>
      </c>
      <c r="GN106" s="21">
        <v>3.1840000000000002</v>
      </c>
      <c r="GO106" s="10">
        <v>2.5099999999999998</v>
      </c>
      <c r="GP106" s="28">
        <v>2.5059999999999998</v>
      </c>
      <c r="GQ106" s="28">
        <v>88.9</v>
      </c>
      <c r="GR106" s="28">
        <v>88.974000000000004</v>
      </c>
      <c r="GS106" s="28">
        <v>90.3</v>
      </c>
      <c r="GT106" s="28">
        <v>14.249799729999999</v>
      </c>
      <c r="GU106" s="21">
        <v>0</v>
      </c>
      <c r="GV106" s="29">
        <v>0</v>
      </c>
      <c r="GW106" s="21">
        <v>-4.6051700000000002</v>
      </c>
      <c r="GX106" s="29">
        <v>0</v>
      </c>
      <c r="GY106" s="29">
        <v>0</v>
      </c>
      <c r="GZ106" s="29">
        <v>0</v>
      </c>
      <c r="HA106" s="21">
        <v>-34.549999999999997</v>
      </c>
      <c r="HB106" s="20">
        <v>-32.869999999999997</v>
      </c>
      <c r="HC106" s="29">
        <v>0</v>
      </c>
      <c r="HD106" s="29">
        <v>0</v>
      </c>
      <c r="HE106" s="21">
        <v>0</v>
      </c>
      <c r="HF106" s="29">
        <v>0</v>
      </c>
      <c r="HG106" s="20">
        <v>0</v>
      </c>
      <c r="HH106" s="20">
        <v>18</v>
      </c>
      <c r="HI106" s="21">
        <v>0.31232910000000003</v>
      </c>
      <c r="HJ106" s="20">
        <v>176.02</v>
      </c>
      <c r="HK106" s="21">
        <v>0.72454269999999998</v>
      </c>
      <c r="HL106" s="21">
        <v>0.75</v>
      </c>
      <c r="HM106" s="29">
        <v>49</v>
      </c>
      <c r="HN106" s="20">
        <v>120.05</v>
      </c>
      <c r="HO106" s="29">
        <v>80</v>
      </c>
      <c r="HP106" s="20">
        <v>80</v>
      </c>
      <c r="HQ106" s="21">
        <v>42.253079999999997</v>
      </c>
      <c r="HR106" s="21">
        <v>7.2959269999999998</v>
      </c>
      <c r="HS106" s="40">
        <v>0</v>
      </c>
      <c r="HT106" s="40">
        <v>0</v>
      </c>
      <c r="HU106" s="29">
        <v>8560</v>
      </c>
      <c r="HV106" s="21"/>
      <c r="HW106" s="29">
        <v>174810</v>
      </c>
      <c r="HX106" s="20">
        <v>175471.3</v>
      </c>
      <c r="HY106" s="29">
        <v>1</v>
      </c>
      <c r="HZ106" s="66" t="s">
        <v>698</v>
      </c>
      <c r="IA106" s="20" t="s">
        <v>751</v>
      </c>
      <c r="IB106" s="29">
        <v>6</v>
      </c>
      <c r="IC106" s="11">
        <v>0</v>
      </c>
      <c r="ID106" s="29">
        <v>0</v>
      </c>
      <c r="IE106" s="29">
        <v>1</v>
      </c>
    </row>
    <row r="107" spans="1:239">
      <c r="A107" s="65" t="s">
        <v>952</v>
      </c>
      <c r="B107" s="8" t="s">
        <v>859</v>
      </c>
      <c r="C107" s="9">
        <v>23</v>
      </c>
      <c r="D107" s="20">
        <v>23</v>
      </c>
      <c r="E107" s="9">
        <v>23</v>
      </c>
      <c r="F107" s="77">
        <v>27</v>
      </c>
      <c r="G107" s="9">
        <v>27</v>
      </c>
      <c r="H107" s="20">
        <v>27</v>
      </c>
      <c r="I107" s="20">
        <v>43</v>
      </c>
      <c r="J107" s="20">
        <f t="shared" si="67"/>
        <v>3</v>
      </c>
      <c r="K107" s="21">
        <v>0.32989690721649484</v>
      </c>
      <c r="L107" s="21">
        <f t="shared" si="57"/>
        <v>0</v>
      </c>
      <c r="M107" s="29">
        <v>1</v>
      </c>
      <c r="N107" s="9">
        <v>27</v>
      </c>
      <c r="O107" s="77">
        <v>33</v>
      </c>
      <c r="P107" s="55">
        <v>71.25</v>
      </c>
      <c r="Q107" s="55">
        <v>74.22</v>
      </c>
      <c r="R107" s="55">
        <v>68.42</v>
      </c>
      <c r="S107" s="20">
        <v>120</v>
      </c>
      <c r="T107" s="29">
        <v>6951.9027766999998</v>
      </c>
      <c r="U107" s="29">
        <v>5795.4740000000002</v>
      </c>
      <c r="V107" s="11">
        <v>6472.6297519999998</v>
      </c>
      <c r="W107" s="11">
        <v>6169</v>
      </c>
      <c r="X107" s="29">
        <v>8312.8669880221805</v>
      </c>
      <c r="Y107" s="29">
        <f t="shared" si="68"/>
        <v>5</v>
      </c>
      <c r="Z107" s="29">
        <v>1</v>
      </c>
      <c r="AA107" s="14">
        <v>0.96</v>
      </c>
      <c r="AB107" s="28">
        <v>57.47519333333333</v>
      </c>
      <c r="AC107" s="38">
        <v>32</v>
      </c>
      <c r="AD107" s="38">
        <v>36.4</v>
      </c>
      <c r="AE107" s="29">
        <v>13.4</v>
      </c>
      <c r="AF107" s="13">
        <v>53.84</v>
      </c>
      <c r="AG107" s="28">
        <v>49.102580000000003</v>
      </c>
      <c r="AH107" s="13">
        <v>48.8</v>
      </c>
      <c r="AI107" s="13">
        <v>50.580860000000001</v>
      </c>
      <c r="AJ107" s="11">
        <v>1</v>
      </c>
      <c r="AK107" s="13">
        <v>50.580860000000001</v>
      </c>
      <c r="AL107" s="13">
        <f t="shared" si="70"/>
        <v>50.580860000000001</v>
      </c>
      <c r="AM107" s="13">
        <f t="shared" si="71"/>
        <v>50.580860000000001</v>
      </c>
      <c r="AN107" s="14">
        <v>53.84</v>
      </c>
      <c r="AO107" s="9">
        <v>1</v>
      </c>
      <c r="AP107" s="57">
        <v>5.1951999999999998E-2</v>
      </c>
      <c r="AQ107" s="20">
        <v>15</v>
      </c>
      <c r="AR107" s="46">
        <v>3.4043207639999996E-2</v>
      </c>
      <c r="AS107" s="28">
        <v>5.9</v>
      </c>
      <c r="AT107" s="12">
        <v>4.992</v>
      </c>
      <c r="AU107" s="12">
        <v>4.9240000000000004</v>
      </c>
      <c r="AV107" s="12">
        <v>4.9580000000000002</v>
      </c>
      <c r="AW107" s="11">
        <v>1</v>
      </c>
      <c r="AX107" s="28">
        <v>87.695800000000006</v>
      </c>
      <c r="AY107" s="28">
        <v>90.08766</v>
      </c>
      <c r="AZ107" s="28">
        <v>88.893219999999999</v>
      </c>
      <c r="BA107" s="11">
        <v>1</v>
      </c>
      <c r="BB107" s="13">
        <v>12.1</v>
      </c>
      <c r="BC107" s="13">
        <v>11</v>
      </c>
      <c r="BD107" s="13">
        <v>9.8000000000000007</v>
      </c>
      <c r="BE107" s="13"/>
      <c r="BF107" s="13"/>
      <c r="BG107" s="13"/>
      <c r="BH107" s="11">
        <v>189</v>
      </c>
      <c r="BI107" s="11">
        <v>189</v>
      </c>
      <c r="BJ107" s="14">
        <v>3.55</v>
      </c>
      <c r="BK107" s="14">
        <v>2.4500000000000002</v>
      </c>
      <c r="BL107" s="11">
        <v>1</v>
      </c>
      <c r="BM107" s="14">
        <v>1.1000000000000001</v>
      </c>
      <c r="BN107" s="14">
        <v>2.605</v>
      </c>
      <c r="BO107" s="17">
        <v>162</v>
      </c>
      <c r="BP107" s="13"/>
      <c r="BQ107" s="11"/>
      <c r="BR107" s="18"/>
      <c r="BS107" s="13"/>
      <c r="BT107" s="13"/>
      <c r="BU107" s="11"/>
      <c r="BV107" s="11">
        <v>76</v>
      </c>
      <c r="BW107" s="11">
        <v>74</v>
      </c>
      <c r="BX107" s="13">
        <v>81.5</v>
      </c>
      <c r="BY107" s="16">
        <v>74</v>
      </c>
      <c r="BZ107" s="16">
        <f t="shared" si="69"/>
        <v>76.5</v>
      </c>
      <c r="CA107" s="11">
        <v>82</v>
      </c>
      <c r="CB107" s="29"/>
      <c r="CC107" s="16">
        <v>82</v>
      </c>
      <c r="CD107" s="29">
        <v>82</v>
      </c>
      <c r="CE107" s="29"/>
      <c r="CF107" s="29"/>
      <c r="CG107" s="29">
        <v>82</v>
      </c>
      <c r="CH107" s="29">
        <v>1</v>
      </c>
      <c r="CI107" s="17">
        <v>97</v>
      </c>
      <c r="CJ107" s="13"/>
      <c r="CK107" s="11">
        <f t="shared" si="59"/>
        <v>71</v>
      </c>
      <c r="CL107" s="29">
        <v>63.222222222222221</v>
      </c>
      <c r="CM107" s="29">
        <v>77.666666666666671</v>
      </c>
      <c r="CN107" s="20">
        <v>55</v>
      </c>
      <c r="CO107" s="75">
        <v>63</v>
      </c>
      <c r="CP107" s="75">
        <v>61</v>
      </c>
      <c r="CQ107" s="75">
        <v>88</v>
      </c>
      <c r="CR107" s="75">
        <v>75</v>
      </c>
      <c r="CS107" s="75">
        <v>80</v>
      </c>
      <c r="CT107" s="19">
        <v>79</v>
      </c>
      <c r="CU107" s="19">
        <v>71.8</v>
      </c>
      <c r="CV107" s="19">
        <v>56.8</v>
      </c>
      <c r="CW107" s="19"/>
      <c r="CX107" s="19">
        <v>69.2</v>
      </c>
      <c r="CY107" s="11">
        <v>65</v>
      </c>
      <c r="CZ107" s="11"/>
      <c r="DA107" s="20">
        <v>72</v>
      </c>
      <c r="DB107" s="11">
        <v>89</v>
      </c>
      <c r="DC107" s="11">
        <f t="shared" si="60"/>
        <v>80.5</v>
      </c>
      <c r="DD107" s="11"/>
      <c r="DE107" s="20">
        <v>92</v>
      </c>
      <c r="DF107" s="11">
        <v>92</v>
      </c>
      <c r="DG107" s="11">
        <f>AVERAGE(DD107:DF107)</f>
        <v>92</v>
      </c>
      <c r="DH107" s="29">
        <v>36</v>
      </c>
      <c r="DI107" s="29">
        <v>76</v>
      </c>
      <c r="DJ107" s="19">
        <v>64.61</v>
      </c>
      <c r="DK107" s="19">
        <v>1.24</v>
      </c>
      <c r="DL107" s="21">
        <v>7.6923099999999994E-2</v>
      </c>
      <c r="DM107" s="29">
        <v>0</v>
      </c>
      <c r="DN107" s="21">
        <v>2.4714285646166125</v>
      </c>
      <c r="DO107" s="20">
        <v>9</v>
      </c>
      <c r="DP107" s="20">
        <v>0</v>
      </c>
      <c r="DQ107" s="20">
        <v>9</v>
      </c>
      <c r="DR107" s="20">
        <f t="shared" si="62"/>
        <v>19</v>
      </c>
      <c r="DS107" s="20">
        <v>302</v>
      </c>
      <c r="DT107" s="20">
        <v>342</v>
      </c>
      <c r="DU107" s="20">
        <v>860</v>
      </c>
      <c r="DV107" s="20">
        <v>90</v>
      </c>
      <c r="DW107" s="21">
        <v>3.3555555555555556</v>
      </c>
      <c r="DX107" s="21">
        <v>3.8</v>
      </c>
      <c r="DY107" s="21">
        <f t="shared" si="63"/>
        <v>-0.44444444444444442</v>
      </c>
      <c r="DZ107" s="21">
        <v>9.5555555555555554</v>
      </c>
      <c r="EA107" s="20">
        <v>262</v>
      </c>
      <c r="EB107" s="20">
        <v>9</v>
      </c>
      <c r="EC107" s="20">
        <v>563</v>
      </c>
      <c r="ED107" s="20">
        <v>31</v>
      </c>
      <c r="EE107" s="21">
        <v>8.4516129032258061</v>
      </c>
      <c r="EF107" s="21">
        <v>0.29032258064516131</v>
      </c>
      <c r="EG107" s="21">
        <f t="shared" si="64"/>
        <v>8.1612903225806459</v>
      </c>
      <c r="EH107" s="21">
        <v>18.161290322580644</v>
      </c>
      <c r="EI107" s="20">
        <v>189</v>
      </c>
      <c r="EJ107" s="20">
        <v>0</v>
      </c>
      <c r="EK107" s="20">
        <v>399</v>
      </c>
      <c r="EL107" s="20">
        <v>21</v>
      </c>
      <c r="EM107" s="21">
        <v>9</v>
      </c>
      <c r="EN107" s="21">
        <v>0</v>
      </c>
      <c r="EO107" s="21">
        <f t="shared" si="65"/>
        <v>9</v>
      </c>
      <c r="EP107" s="21">
        <v>19</v>
      </c>
      <c r="EQ107" s="20">
        <v>99</v>
      </c>
      <c r="ER107" s="20">
        <v>0</v>
      </c>
      <c r="ES107" s="20">
        <v>209</v>
      </c>
      <c r="ET107" s="20">
        <v>11</v>
      </c>
      <c r="EU107" s="21">
        <v>9</v>
      </c>
      <c r="EV107" s="21">
        <v>0</v>
      </c>
      <c r="EW107" s="21">
        <f t="shared" si="66"/>
        <v>9</v>
      </c>
      <c r="EX107" s="21">
        <v>19</v>
      </c>
      <c r="EY107" s="20">
        <v>33</v>
      </c>
      <c r="EZ107" s="21">
        <v>3.4965075614664802</v>
      </c>
      <c r="FA107" s="21">
        <v>3.2777777777777777</v>
      </c>
      <c r="FB107" s="37">
        <v>4</v>
      </c>
      <c r="FC107" s="20">
        <v>0</v>
      </c>
      <c r="FD107" s="29">
        <v>0</v>
      </c>
      <c r="FE107" s="29">
        <v>0</v>
      </c>
      <c r="FF107" s="21">
        <v>0.82843100000000003</v>
      </c>
      <c r="FG107" s="10">
        <v>0.17908024330487399</v>
      </c>
      <c r="FH107" s="10">
        <v>-0.249835470973892</v>
      </c>
      <c r="FI107" s="10">
        <v>-0.84920797665078096</v>
      </c>
      <c r="FJ107" s="10">
        <v>8.9507402432906794E-2</v>
      </c>
      <c r="FK107" s="10">
        <v>-0.661557827384745</v>
      </c>
      <c r="FL107" s="10">
        <v>-0.72488576250163395</v>
      </c>
      <c r="FM107" s="21">
        <v>5.5598900000000002</v>
      </c>
      <c r="FN107" s="20">
        <v>190</v>
      </c>
      <c r="FO107" s="28">
        <v>14.9</v>
      </c>
      <c r="FP107" s="21">
        <v>-0.42646396484937693</v>
      </c>
      <c r="FQ107" s="20">
        <v>98</v>
      </c>
      <c r="FR107" s="20">
        <v>109</v>
      </c>
      <c r="FS107" s="20">
        <v>0.4</v>
      </c>
      <c r="FU107" s="20">
        <v>27</v>
      </c>
      <c r="FV107" s="20">
        <v>26.8</v>
      </c>
      <c r="FW107" s="20">
        <v>0.39400000000000002</v>
      </c>
      <c r="FX107" s="124">
        <v>10</v>
      </c>
      <c r="FY107" s="28">
        <v>12.2</v>
      </c>
      <c r="FZ107" s="123">
        <v>9.6999999999999993</v>
      </c>
      <c r="GA107" s="129">
        <v>10</v>
      </c>
      <c r="GB107" s="9">
        <v>0</v>
      </c>
      <c r="GC107" s="13">
        <v>0</v>
      </c>
      <c r="GD107" s="15">
        <v>0.11</v>
      </c>
      <c r="GE107" s="15">
        <v>0.11</v>
      </c>
      <c r="GF107" s="15">
        <v>5.2499999999999998E-2</v>
      </c>
      <c r="GG107" s="15">
        <v>0.54</v>
      </c>
      <c r="GH107" s="9">
        <v>0</v>
      </c>
      <c r="GI107" s="9">
        <v>0</v>
      </c>
      <c r="GJ107" s="11">
        <v>0</v>
      </c>
      <c r="GK107" s="9">
        <v>1</v>
      </c>
      <c r="GL107" s="11">
        <v>0</v>
      </c>
      <c r="GM107" s="29">
        <v>19325222</v>
      </c>
      <c r="GN107" s="21">
        <v>21.670999999999999</v>
      </c>
      <c r="GO107" s="10">
        <v>3.43</v>
      </c>
      <c r="GP107" s="28">
        <v>3.4340000000000002</v>
      </c>
      <c r="GQ107" s="28">
        <v>84</v>
      </c>
      <c r="GR107" s="28">
        <v>83.981999999999999</v>
      </c>
      <c r="GS107" s="28">
        <v>85.8</v>
      </c>
      <c r="GT107" s="28">
        <v>12.018400189999999</v>
      </c>
      <c r="GU107" s="21">
        <v>7.0400000000000004E-2</v>
      </c>
      <c r="GV107" s="29">
        <v>1</v>
      </c>
      <c r="GW107" s="21">
        <v>7.8632660000000003</v>
      </c>
      <c r="GX107" s="29">
        <v>81</v>
      </c>
      <c r="GY107" s="29">
        <v>1</v>
      </c>
      <c r="GZ107" s="29">
        <v>1</v>
      </c>
      <c r="HA107" s="21">
        <v>10.3</v>
      </c>
      <c r="HB107" s="20">
        <v>7.08</v>
      </c>
      <c r="HC107" s="29">
        <v>1</v>
      </c>
      <c r="HD107" s="29">
        <v>1</v>
      </c>
      <c r="HE107" s="21">
        <v>1</v>
      </c>
      <c r="HF107" s="29">
        <v>45.5</v>
      </c>
      <c r="HG107" s="20">
        <v>100</v>
      </c>
      <c r="HH107" s="20">
        <v>98</v>
      </c>
      <c r="HI107" s="21">
        <v>0.24440880000000001</v>
      </c>
      <c r="HJ107" s="20">
        <v>322.41000000000003</v>
      </c>
      <c r="HK107" s="21">
        <v>0.69105499999999997</v>
      </c>
      <c r="HL107" s="21">
        <v>0.69</v>
      </c>
      <c r="HM107" s="29">
        <v>56</v>
      </c>
      <c r="HN107" s="20">
        <v>127.57</v>
      </c>
      <c r="HO107" s="29">
        <v>82</v>
      </c>
      <c r="HP107" s="20">
        <v>83</v>
      </c>
      <c r="HQ107" s="21">
        <v>69.467460000000003</v>
      </c>
      <c r="HR107" s="21">
        <v>10.0457</v>
      </c>
      <c r="HS107" s="40">
        <v>0</v>
      </c>
      <c r="HT107" s="40">
        <v>0</v>
      </c>
      <c r="HU107" s="29">
        <v>3530</v>
      </c>
      <c r="HV107" s="21">
        <v>1.111702</v>
      </c>
      <c r="HW107" s="29">
        <v>882050</v>
      </c>
      <c r="HX107" s="20">
        <v>929507.13</v>
      </c>
      <c r="HY107" s="29">
        <v>0</v>
      </c>
      <c r="HZ107" s="65" t="s">
        <v>701</v>
      </c>
      <c r="IA107" s="20" t="s">
        <v>751</v>
      </c>
      <c r="IB107" s="29">
        <v>6</v>
      </c>
      <c r="IC107" s="11">
        <v>0</v>
      </c>
      <c r="ID107" s="29">
        <v>0</v>
      </c>
      <c r="IE107" s="29">
        <v>1</v>
      </c>
    </row>
    <row r="108" spans="1:239">
      <c r="A108" s="65" t="s">
        <v>791</v>
      </c>
      <c r="B108" s="8" t="s">
        <v>860</v>
      </c>
      <c r="C108" s="9">
        <v>34</v>
      </c>
      <c r="D108" s="20">
        <v>36</v>
      </c>
      <c r="E108" s="9">
        <v>34</v>
      </c>
      <c r="F108" s="77">
        <v>38</v>
      </c>
      <c r="G108" s="9">
        <v>47</v>
      </c>
      <c r="H108" s="20">
        <v>50</v>
      </c>
      <c r="I108" s="20">
        <v>65</v>
      </c>
      <c r="J108" s="20">
        <f t="shared" si="67"/>
        <v>3</v>
      </c>
      <c r="K108" s="21">
        <v>0.20370370370370369</v>
      </c>
      <c r="L108" s="21">
        <f t="shared" si="57"/>
        <v>0.06</v>
      </c>
      <c r="M108" s="29">
        <v>1</v>
      </c>
      <c r="N108" s="9">
        <v>47</v>
      </c>
      <c r="O108" s="77">
        <v>53</v>
      </c>
      <c r="P108" s="55">
        <v>66.58</v>
      </c>
      <c r="Q108" s="55">
        <v>68.81</v>
      </c>
      <c r="R108" s="55">
        <v>64.459999999999994</v>
      </c>
      <c r="S108" s="20">
        <v>160</v>
      </c>
      <c r="T108" s="29">
        <v>1191.9456923</v>
      </c>
      <c r="U108" s="29">
        <v>1211.471</v>
      </c>
      <c r="V108" s="11">
        <v>1231.813697</v>
      </c>
      <c r="W108" s="11">
        <v>1100</v>
      </c>
      <c r="X108" s="29">
        <v>1034.8416704549634</v>
      </c>
      <c r="Y108" s="29">
        <f t="shared" si="68"/>
        <v>5</v>
      </c>
      <c r="Z108" s="29">
        <v>1</v>
      </c>
      <c r="AA108" s="14"/>
      <c r="AB108" s="28">
        <v>68.722370000000012</v>
      </c>
      <c r="AC108" s="38">
        <v>80</v>
      </c>
      <c r="AD108" s="38"/>
      <c r="AE108" s="38"/>
      <c r="AF108" s="13">
        <v>35.71</v>
      </c>
      <c r="AG108" s="13"/>
      <c r="AH108" s="13">
        <v>36.1</v>
      </c>
      <c r="AI108" s="13">
        <v>35.905000000000001</v>
      </c>
      <c r="AJ108" s="11">
        <v>1</v>
      </c>
      <c r="AK108" s="13">
        <v>35.905000000000001</v>
      </c>
      <c r="AL108" s="13">
        <f t="shared" si="70"/>
        <v>35.905000000000001</v>
      </c>
      <c r="AM108" s="13">
        <f t="shared" si="71"/>
        <v>35.905000000000001</v>
      </c>
      <c r="AN108" s="14">
        <v>35.71</v>
      </c>
      <c r="AO108" s="9">
        <v>1</v>
      </c>
      <c r="AP108" s="57"/>
      <c r="AQ108" s="20">
        <v>30</v>
      </c>
      <c r="AR108" s="46">
        <v>0.229202774055</v>
      </c>
      <c r="AS108" s="28">
        <v>51.5</v>
      </c>
      <c r="AT108" s="12"/>
      <c r="AU108" s="12"/>
      <c r="AV108" s="12"/>
      <c r="AW108" s="11">
        <v>0</v>
      </c>
      <c r="AX108" s="28">
        <v>87.06626</v>
      </c>
      <c r="AY108" s="28">
        <v>93.968320000000006</v>
      </c>
      <c r="AZ108" s="28">
        <v>90.350769999999997</v>
      </c>
      <c r="BA108" s="11">
        <v>1</v>
      </c>
      <c r="BB108" s="13">
        <v>13.1</v>
      </c>
      <c r="BC108" s="13">
        <v>9.5</v>
      </c>
      <c r="BD108" s="13">
        <v>5.5</v>
      </c>
      <c r="BE108" s="13">
        <v>4.5</v>
      </c>
      <c r="BF108" s="13">
        <v>54</v>
      </c>
      <c r="BG108" s="13">
        <v>2.4300000000000002</v>
      </c>
      <c r="BH108" s="11">
        <v>20.5</v>
      </c>
      <c r="BI108" s="11">
        <v>20.5</v>
      </c>
      <c r="BJ108" s="14">
        <v>2.95</v>
      </c>
      <c r="BK108" s="14">
        <v>0.85</v>
      </c>
      <c r="BL108" s="11">
        <v>1</v>
      </c>
      <c r="BM108" s="14">
        <v>2.1</v>
      </c>
      <c r="BN108" s="14">
        <v>3.5649999999999999</v>
      </c>
      <c r="BO108" s="17">
        <v>41</v>
      </c>
      <c r="BP108" s="11">
        <v>405</v>
      </c>
      <c r="BQ108" s="11">
        <v>87</v>
      </c>
      <c r="BR108" s="18">
        <v>0.47126436781609193</v>
      </c>
      <c r="BS108" s="13"/>
      <c r="BT108" s="13"/>
      <c r="BU108" s="11">
        <v>97</v>
      </c>
      <c r="BV108" s="11"/>
      <c r="BW108" s="11">
        <v>73</v>
      </c>
      <c r="BX108" s="13">
        <v>78.5</v>
      </c>
      <c r="BY108" s="13"/>
      <c r="BZ108" s="16">
        <f t="shared" si="69"/>
        <v>75.75</v>
      </c>
      <c r="CA108" s="11">
        <v>90</v>
      </c>
      <c r="CB108" s="29"/>
      <c r="CC108" s="13"/>
      <c r="CD108" s="29">
        <v>90</v>
      </c>
      <c r="CE108" s="29"/>
      <c r="CF108" s="29"/>
      <c r="CG108" s="29">
        <v>90</v>
      </c>
      <c r="CH108" s="29">
        <v>1</v>
      </c>
      <c r="CI108" s="17">
        <v>95</v>
      </c>
      <c r="CJ108" s="13">
        <v>75.5</v>
      </c>
      <c r="CK108" s="11">
        <f t="shared" si="59"/>
        <v>73.583333333333329</v>
      </c>
      <c r="CL108" s="29">
        <v>72.150000000000006</v>
      </c>
      <c r="CM108" s="29">
        <v>40.666666666666664</v>
      </c>
      <c r="CN108" s="20">
        <v>31</v>
      </c>
      <c r="CO108" s="75">
        <v>85</v>
      </c>
      <c r="CP108" s="75">
        <v>85</v>
      </c>
      <c r="CQ108" s="130">
        <v>99</v>
      </c>
      <c r="CR108" s="75">
        <v>34</v>
      </c>
      <c r="CS108" s="130">
        <v>92</v>
      </c>
      <c r="CT108" s="19">
        <v>84</v>
      </c>
      <c r="CU108" s="19">
        <v>84</v>
      </c>
      <c r="CV108" s="19">
        <v>83.6</v>
      </c>
      <c r="CW108" s="19">
        <v>19.399999999999999</v>
      </c>
      <c r="CX108" s="19">
        <v>83.86666666666666</v>
      </c>
      <c r="CY108" s="11">
        <v>88</v>
      </c>
      <c r="CZ108" s="11">
        <v>48</v>
      </c>
      <c r="DA108" s="20">
        <v>69</v>
      </c>
      <c r="DB108" s="11">
        <v>50</v>
      </c>
      <c r="DC108" s="11">
        <f t="shared" si="60"/>
        <v>55.666666666666664</v>
      </c>
      <c r="DD108" s="11">
        <v>73</v>
      </c>
      <c r="DE108" s="20">
        <v>22</v>
      </c>
      <c r="DF108" s="11">
        <v>53</v>
      </c>
      <c r="DG108" s="11">
        <f>AVERAGE(DD108:DF108)</f>
        <v>49.333333333333336</v>
      </c>
      <c r="DH108" s="29">
        <v>24</v>
      </c>
      <c r="DI108" s="29">
        <v>1</v>
      </c>
      <c r="DJ108" s="19">
        <v>81.11</v>
      </c>
      <c r="DK108" s="19">
        <v>3.52</v>
      </c>
      <c r="DL108" s="21">
        <v>0</v>
      </c>
      <c r="DM108" s="29">
        <v>1</v>
      </c>
      <c r="DN108" s="21">
        <v>5.114285707473754</v>
      </c>
      <c r="DO108" s="20">
        <v>0</v>
      </c>
      <c r="DP108" s="20">
        <v>7</v>
      </c>
      <c r="DQ108" s="20">
        <v>-7</v>
      </c>
      <c r="DR108" s="20">
        <f t="shared" si="62"/>
        <v>3</v>
      </c>
      <c r="DS108" s="20">
        <v>0</v>
      </c>
      <c r="DT108" s="20"/>
      <c r="DU108" s="20"/>
      <c r="DV108" s="20"/>
      <c r="DW108" s="21"/>
      <c r="DX108" s="21"/>
      <c r="DY108" s="21"/>
      <c r="DZ108" s="21"/>
      <c r="EA108" s="20">
        <v>0</v>
      </c>
      <c r="EB108" s="20"/>
      <c r="EC108" s="20"/>
      <c r="ED108" s="20"/>
      <c r="EE108" s="21"/>
      <c r="EF108" s="21"/>
      <c r="EG108" s="21"/>
      <c r="EH108" s="21"/>
      <c r="EI108" s="20">
        <v>0</v>
      </c>
      <c r="EJ108" s="20"/>
      <c r="EK108" s="20"/>
      <c r="EL108" s="20"/>
      <c r="EM108" s="21"/>
      <c r="EN108" s="21"/>
      <c r="EO108" s="21"/>
      <c r="EP108" s="21"/>
      <c r="EQ108" s="20">
        <v>0</v>
      </c>
      <c r="ER108" s="20"/>
      <c r="ES108" s="20"/>
      <c r="ET108" s="20"/>
      <c r="EU108" s="21"/>
      <c r="EV108" s="21"/>
      <c r="EW108" s="21"/>
      <c r="EX108" s="21"/>
      <c r="EY108" s="20"/>
      <c r="EZ108" s="21"/>
      <c r="FA108" s="21">
        <v>13.642857142857142</v>
      </c>
      <c r="FB108" s="37">
        <v>14</v>
      </c>
      <c r="FC108" s="20">
        <v>1</v>
      </c>
      <c r="FD108" s="29">
        <v>1</v>
      </c>
      <c r="FE108" s="29">
        <v>2</v>
      </c>
      <c r="FF108" s="21">
        <v>0.171569</v>
      </c>
      <c r="FG108" s="10">
        <v>-1.4157027443978401</v>
      </c>
      <c r="FH108" s="10">
        <v>0.65329953441364796</v>
      </c>
      <c r="FI108" s="10">
        <v>-0.29986293839708</v>
      </c>
      <c r="FJ108" s="10">
        <v>-0.45879331168115201</v>
      </c>
      <c r="FK108" s="10">
        <v>-0.43651695944185898</v>
      </c>
      <c r="FL108" s="10">
        <v>-0.33190744891853402</v>
      </c>
      <c r="FM108" s="21"/>
      <c r="FN108" s="20">
        <v>134</v>
      </c>
      <c r="FQ108" s="20">
        <v>104</v>
      </c>
      <c r="FR108" s="20">
        <v>107</v>
      </c>
      <c r="FS108" s="20">
        <v>8.1</v>
      </c>
      <c r="FT108" s="20">
        <v>50</v>
      </c>
      <c r="FU108" s="20">
        <v>88</v>
      </c>
      <c r="FV108" s="20">
        <v>42.3</v>
      </c>
      <c r="FX108" s="124">
        <v>18</v>
      </c>
      <c r="FY108" s="28">
        <v>26.2</v>
      </c>
      <c r="FZ108" s="123">
        <v>27.3</v>
      </c>
      <c r="GA108" s="129">
        <v>18</v>
      </c>
      <c r="GB108" s="9">
        <v>0</v>
      </c>
      <c r="GC108" s="13">
        <v>1</v>
      </c>
      <c r="GD108" s="15">
        <v>0.41983110000000001</v>
      </c>
      <c r="GE108" s="15"/>
      <c r="GF108" s="15">
        <v>0.1176</v>
      </c>
      <c r="GG108" s="15"/>
      <c r="GH108" s="9">
        <v>1</v>
      </c>
      <c r="GI108" s="9">
        <v>0</v>
      </c>
      <c r="GJ108" s="11">
        <v>0</v>
      </c>
      <c r="GK108" s="11">
        <v>0</v>
      </c>
      <c r="GL108" s="11">
        <v>0</v>
      </c>
      <c r="GM108" s="29">
        <v>66337939</v>
      </c>
      <c r="GN108" s="21">
        <v>73.474999999999994</v>
      </c>
      <c r="GO108" s="10">
        <v>3.62</v>
      </c>
      <c r="GP108" s="28">
        <v>3.6166670000000001</v>
      </c>
      <c r="GQ108" s="28">
        <v>19.7</v>
      </c>
      <c r="GR108" s="28">
        <v>20.263999999999999</v>
      </c>
      <c r="GS108" s="28">
        <v>19.399999999999999</v>
      </c>
      <c r="GT108" s="28">
        <v>71.295402530000004</v>
      </c>
      <c r="GU108" s="21">
        <v>0.74</v>
      </c>
      <c r="GV108" s="29">
        <v>0</v>
      </c>
      <c r="GW108" s="21">
        <v>2.2210909999999999</v>
      </c>
      <c r="GX108" s="29">
        <v>0</v>
      </c>
      <c r="GY108" s="29">
        <v>0</v>
      </c>
      <c r="GZ108" s="29">
        <v>0</v>
      </c>
      <c r="HA108" s="21">
        <v>21.01</v>
      </c>
      <c r="HB108" s="20">
        <v>16.690000000000001</v>
      </c>
      <c r="HC108" s="29">
        <v>1</v>
      </c>
      <c r="HD108" s="29">
        <v>1</v>
      </c>
      <c r="HE108" s="21">
        <v>1</v>
      </c>
      <c r="HF108" s="29">
        <v>21.97</v>
      </c>
      <c r="HG108" s="20">
        <v>100</v>
      </c>
      <c r="HH108" s="20">
        <v>100</v>
      </c>
      <c r="HI108" s="21">
        <v>0.57028230000000002</v>
      </c>
      <c r="HJ108" s="20">
        <v>109.81</v>
      </c>
      <c r="HK108" s="21">
        <v>0.81774100000000005</v>
      </c>
      <c r="HL108" s="21">
        <v>0.84</v>
      </c>
      <c r="HM108" s="29">
        <v>64</v>
      </c>
      <c r="HN108" s="20">
        <v>79.989999999999995</v>
      </c>
      <c r="HO108" s="29">
        <v>91</v>
      </c>
      <c r="HP108" s="20">
        <v>92</v>
      </c>
      <c r="HQ108" s="21">
        <v>323.68889999999999</v>
      </c>
      <c r="HR108" s="21">
        <v>95.74315</v>
      </c>
      <c r="HS108" s="40">
        <v>0</v>
      </c>
      <c r="HT108" s="40">
        <v>0</v>
      </c>
      <c r="HU108" s="29">
        <v>3680</v>
      </c>
      <c r="HV108" s="21"/>
      <c r="HW108" s="29">
        <v>325490</v>
      </c>
      <c r="HX108" s="20">
        <v>333167.81</v>
      </c>
      <c r="HY108" s="29">
        <v>0</v>
      </c>
      <c r="HZ108" s="65" t="s">
        <v>715</v>
      </c>
      <c r="IA108" s="20" t="s">
        <v>733</v>
      </c>
      <c r="IB108" s="29">
        <v>5</v>
      </c>
      <c r="IC108" s="11">
        <v>0</v>
      </c>
      <c r="ID108" s="29">
        <v>1</v>
      </c>
      <c r="IE108" s="29">
        <v>1</v>
      </c>
    </row>
    <row r="109" spans="1:239">
      <c r="A109" s="66" t="s">
        <v>690</v>
      </c>
      <c r="B109" s="22" t="s">
        <v>861</v>
      </c>
      <c r="C109" s="9">
        <v>92</v>
      </c>
      <c r="D109" s="20">
        <v>98</v>
      </c>
      <c r="E109" s="9">
        <v>92</v>
      </c>
      <c r="F109" s="77">
        <v>107</v>
      </c>
      <c r="G109" s="9">
        <v>129</v>
      </c>
      <c r="H109" s="20">
        <v>142</v>
      </c>
      <c r="I109" s="20"/>
      <c r="J109" s="20">
        <f t="shared" si="67"/>
        <v>2</v>
      </c>
      <c r="K109" s="21">
        <v>9.154929577464789E-2</v>
      </c>
      <c r="L109" s="20"/>
      <c r="M109" s="29">
        <v>0</v>
      </c>
      <c r="N109" s="9">
        <v>129</v>
      </c>
      <c r="O109" s="77">
        <v>160</v>
      </c>
      <c r="P109" s="55">
        <v>52.18</v>
      </c>
      <c r="Q109" s="55">
        <v>52.6</v>
      </c>
      <c r="R109" s="55">
        <v>51.78</v>
      </c>
      <c r="S109" s="20">
        <v>1400</v>
      </c>
      <c r="T109" s="29">
        <v>1099.9537418</v>
      </c>
      <c r="U109" s="29">
        <v>643.1807</v>
      </c>
      <c r="V109" s="11">
        <v>1260.6061709999999</v>
      </c>
      <c r="W109" s="11">
        <v>1562</v>
      </c>
      <c r="X109" s="29">
        <v>2272.2147408844012</v>
      </c>
      <c r="Y109" s="29">
        <f t="shared" si="68"/>
        <v>5</v>
      </c>
      <c r="Z109" s="29">
        <v>1</v>
      </c>
      <c r="AA109" s="14"/>
      <c r="AB109" s="28">
        <v>41.836635000000001</v>
      </c>
      <c r="AC109" s="38"/>
      <c r="AD109" s="38">
        <v>35.5</v>
      </c>
      <c r="AE109" s="38"/>
      <c r="AF109" s="13"/>
      <c r="AG109" s="28">
        <v>33.44</v>
      </c>
      <c r="AH109" s="13">
        <v>33.4</v>
      </c>
      <c r="AI109" s="13">
        <v>33.42</v>
      </c>
      <c r="AJ109" s="11">
        <v>1</v>
      </c>
      <c r="AK109" s="13">
        <v>33.42</v>
      </c>
      <c r="AL109" s="13">
        <f t="shared" si="70"/>
        <v>33.42</v>
      </c>
      <c r="AM109" s="13">
        <f t="shared" si="71"/>
        <v>33.42</v>
      </c>
      <c r="AN109" s="14">
        <v>39.687620000000003</v>
      </c>
      <c r="AO109" s="9">
        <v>1</v>
      </c>
      <c r="AP109" s="57"/>
      <c r="AQ109" s="20">
        <v>66</v>
      </c>
      <c r="AR109" s="46">
        <v>0.45272982786900001</v>
      </c>
      <c r="AS109" s="28">
        <v>30</v>
      </c>
      <c r="AT109" s="12">
        <v>0.47899999999999998</v>
      </c>
      <c r="AU109" s="12">
        <v>2.6589999999999998</v>
      </c>
      <c r="AV109" s="12">
        <v>1.4850000000000001</v>
      </c>
      <c r="AW109" s="11">
        <v>1</v>
      </c>
      <c r="AX109" s="28">
        <v>12.92653</v>
      </c>
      <c r="AY109" s="28">
        <v>55.172649999999997</v>
      </c>
      <c r="AZ109" s="28">
        <v>32.678420000000003</v>
      </c>
      <c r="BA109" s="11">
        <v>1</v>
      </c>
      <c r="BB109" s="13">
        <v>87.1</v>
      </c>
      <c r="BC109" s="13">
        <v>67.3</v>
      </c>
      <c r="BD109" s="13">
        <v>44.8</v>
      </c>
      <c r="BE109" s="13"/>
      <c r="BF109" s="13"/>
      <c r="BG109" s="13"/>
      <c r="BH109" s="11">
        <v>19</v>
      </c>
      <c r="BI109" s="11">
        <v>19</v>
      </c>
      <c r="BJ109" s="14">
        <v>2.6</v>
      </c>
      <c r="BK109" s="14">
        <v>1.2</v>
      </c>
      <c r="BL109" s="11">
        <v>1</v>
      </c>
      <c r="BM109" s="14">
        <v>1.4</v>
      </c>
      <c r="BN109" s="14">
        <v>0.84</v>
      </c>
      <c r="BO109" s="17">
        <v>1</v>
      </c>
      <c r="BP109" s="11">
        <v>23</v>
      </c>
      <c r="BQ109" s="11">
        <v>55</v>
      </c>
      <c r="BR109" s="18">
        <v>0.41818181818181815</v>
      </c>
      <c r="BS109" s="13"/>
      <c r="BT109" s="13"/>
      <c r="BU109" s="11"/>
      <c r="BV109" s="11"/>
      <c r="BW109" s="11"/>
      <c r="BX109" s="13">
        <v>16</v>
      </c>
      <c r="BY109" s="13"/>
      <c r="BZ109" s="16">
        <f t="shared" si="69"/>
        <v>16</v>
      </c>
      <c r="CA109" s="11"/>
      <c r="CB109" s="29">
        <v>15.9</v>
      </c>
      <c r="CC109" s="13"/>
      <c r="CD109" s="29">
        <v>15.9</v>
      </c>
      <c r="CE109" s="29"/>
      <c r="CF109" s="29"/>
      <c r="CG109" s="29">
        <v>15.9</v>
      </c>
      <c r="CH109" s="29">
        <v>1</v>
      </c>
      <c r="CI109" s="17">
        <v>16</v>
      </c>
      <c r="CJ109" s="13">
        <v>26</v>
      </c>
      <c r="CK109" s="11">
        <f t="shared" si="59"/>
        <v>15.116666666666667</v>
      </c>
      <c r="CL109" s="131">
        <v>82</v>
      </c>
      <c r="CM109" s="29">
        <v>89.666666666666671</v>
      </c>
      <c r="CN109" s="20">
        <v>32</v>
      </c>
      <c r="CO109" s="75">
        <v>84</v>
      </c>
      <c r="CP109" s="75">
        <v>69</v>
      </c>
      <c r="CQ109" s="130">
        <v>92</v>
      </c>
      <c r="CR109" s="75">
        <v>86</v>
      </c>
      <c r="CS109" s="130">
        <v>92</v>
      </c>
      <c r="CT109" s="19">
        <v>71</v>
      </c>
      <c r="CU109" s="19">
        <v>58.6</v>
      </c>
      <c r="CV109" s="19">
        <v>51.8</v>
      </c>
      <c r="CW109" s="19">
        <v>7.6</v>
      </c>
      <c r="CX109" s="19">
        <v>60.466666666666661</v>
      </c>
      <c r="CY109" s="11">
        <v>88</v>
      </c>
      <c r="CZ109" s="11">
        <v>66</v>
      </c>
      <c r="DA109" s="20">
        <v>50</v>
      </c>
      <c r="DB109" s="11"/>
      <c r="DC109" s="11">
        <f t="shared" si="60"/>
        <v>58</v>
      </c>
      <c r="DD109" s="11">
        <v>39</v>
      </c>
      <c r="DE109" s="20">
        <v>21</v>
      </c>
      <c r="DF109" s="11"/>
      <c r="DG109" s="11">
        <f>AVERAGE(DD109:DF109)</f>
        <v>30</v>
      </c>
      <c r="DH109" s="29">
        <v>9</v>
      </c>
      <c r="DI109" s="29">
        <v>11</v>
      </c>
      <c r="DJ109" s="19">
        <v>33.75</v>
      </c>
      <c r="DK109" s="19">
        <v>0.12</v>
      </c>
      <c r="DL109" s="21"/>
      <c r="DM109" s="29">
        <v>1</v>
      </c>
      <c r="DN109" s="21">
        <v>8.4714285305568158</v>
      </c>
      <c r="DO109" s="20">
        <v>0</v>
      </c>
      <c r="DP109" s="20">
        <v>6</v>
      </c>
      <c r="DQ109" s="20">
        <v>-6</v>
      </c>
      <c r="DR109" s="20">
        <v>4</v>
      </c>
      <c r="DS109" s="20"/>
      <c r="DT109" s="20"/>
      <c r="DU109" s="20"/>
      <c r="DV109" s="20"/>
      <c r="DW109" s="21"/>
      <c r="DX109" s="21"/>
      <c r="DY109" s="21"/>
      <c r="DZ109" s="21"/>
      <c r="EA109" s="20"/>
      <c r="EB109" s="20"/>
      <c r="EC109" s="20"/>
      <c r="ED109" s="20"/>
      <c r="EE109" s="21"/>
      <c r="EF109" s="21"/>
      <c r="EG109" s="21"/>
      <c r="EH109" s="21"/>
      <c r="EI109" s="20"/>
      <c r="EJ109" s="20"/>
      <c r="EK109" s="20"/>
      <c r="EL109" s="20"/>
      <c r="EM109" s="21"/>
      <c r="EN109" s="21"/>
      <c r="EO109" s="21"/>
      <c r="EP109" s="21"/>
      <c r="EQ109" s="20"/>
      <c r="ER109" s="20"/>
      <c r="ES109" s="20"/>
      <c r="ET109" s="20"/>
      <c r="EU109" s="21"/>
      <c r="EV109" s="21"/>
      <c r="EW109" s="21"/>
      <c r="EX109" s="21"/>
      <c r="EY109" s="20"/>
      <c r="EZ109" s="21"/>
      <c r="FA109" s="21"/>
      <c r="FB109" s="37"/>
      <c r="FC109" s="20">
        <v>0</v>
      </c>
      <c r="FD109" s="29">
        <v>0</v>
      </c>
      <c r="FE109" s="29">
        <v>3</v>
      </c>
      <c r="FF109" s="21">
        <v>0.30392200000000003</v>
      </c>
      <c r="FG109" s="10">
        <v>-0.41468728570103403</v>
      </c>
      <c r="FH109" s="10">
        <v>-1.4712301652975399</v>
      </c>
      <c r="FI109" s="10">
        <v>-0.620720692562856</v>
      </c>
      <c r="FJ109" s="10">
        <v>-0.52300524426155104</v>
      </c>
      <c r="FK109" s="10">
        <v>-1.0081657380033699</v>
      </c>
      <c r="FL109" s="10">
        <v>-0.85367190654123604</v>
      </c>
      <c r="FM109" s="21"/>
      <c r="FN109" s="20">
        <v>12</v>
      </c>
      <c r="FQ109" s="20">
        <v>108</v>
      </c>
      <c r="FR109" s="20">
        <v>101</v>
      </c>
      <c r="FS109" s="20">
        <v>6.4</v>
      </c>
      <c r="FT109" s="20">
        <v>30</v>
      </c>
      <c r="FU109" s="20">
        <v>15</v>
      </c>
      <c r="FX109" s="124">
        <v>4</v>
      </c>
      <c r="FY109" s="28">
        <v>0.7</v>
      </c>
      <c r="FZ109" s="123">
        <v>0.3</v>
      </c>
      <c r="GA109" s="129">
        <v>4</v>
      </c>
      <c r="GB109" s="9">
        <v>1</v>
      </c>
      <c r="GC109" s="13">
        <v>99.5</v>
      </c>
      <c r="GD109" s="15">
        <v>0.04</v>
      </c>
      <c r="GE109" s="15">
        <v>0.04</v>
      </c>
      <c r="GF109" s="15">
        <v>1.2200000000000001E-2</v>
      </c>
      <c r="GG109" s="15">
        <v>0.14000000000000001</v>
      </c>
      <c r="GH109" s="9">
        <v>0</v>
      </c>
      <c r="GI109" s="9">
        <v>0</v>
      </c>
      <c r="GJ109" s="11">
        <v>0</v>
      </c>
      <c r="GK109" s="11">
        <v>0</v>
      </c>
      <c r="GL109" s="9">
        <v>1</v>
      </c>
      <c r="GM109" s="29">
        <v>12023220</v>
      </c>
      <c r="GN109" s="21">
        <v>15.272</v>
      </c>
      <c r="GO109" s="10">
        <v>7.53</v>
      </c>
      <c r="GP109" s="28">
        <v>7.5333329999999998</v>
      </c>
      <c r="GQ109" s="28">
        <v>28.9</v>
      </c>
      <c r="GR109" s="28">
        <v>22.844999999999999</v>
      </c>
      <c r="GS109" s="28">
        <v>33.5</v>
      </c>
      <c r="GT109" s="28">
        <v>60.954101559999998</v>
      </c>
      <c r="GU109" s="21">
        <v>0.67308000000000001</v>
      </c>
      <c r="GV109" s="29">
        <v>0</v>
      </c>
      <c r="GW109" s="21"/>
      <c r="GX109" s="29">
        <v>8</v>
      </c>
      <c r="GY109" s="29">
        <v>0</v>
      </c>
      <c r="GZ109" s="29">
        <v>0</v>
      </c>
      <c r="HA109" s="21">
        <v>15.27</v>
      </c>
      <c r="HB109" s="20">
        <v>15.79</v>
      </c>
      <c r="HC109" s="29">
        <v>1</v>
      </c>
      <c r="HD109" s="29">
        <v>0</v>
      </c>
      <c r="HE109" s="21">
        <v>1</v>
      </c>
      <c r="HF109" s="29">
        <v>60.74</v>
      </c>
      <c r="HG109" s="20">
        <v>100</v>
      </c>
      <c r="HH109" s="20">
        <v>71</v>
      </c>
      <c r="HI109" s="21">
        <v>0.38457019999999997</v>
      </c>
      <c r="HJ109" s="20">
        <v>141.36000000000001</v>
      </c>
      <c r="HK109" s="21">
        <v>0.42728110000000002</v>
      </c>
      <c r="HL109" s="21">
        <v>0.38</v>
      </c>
      <c r="HM109" s="29">
        <v>38</v>
      </c>
      <c r="HN109" s="20">
        <v>140.97999999999999</v>
      </c>
      <c r="HO109" s="29">
        <v>43</v>
      </c>
      <c r="HP109" s="20">
        <v>39</v>
      </c>
      <c r="HQ109" s="21">
        <v>32.138440000000003</v>
      </c>
      <c r="HR109" s="21">
        <v>26.918420000000001</v>
      </c>
      <c r="HS109" s="40">
        <v>0</v>
      </c>
      <c r="HT109" s="40">
        <v>0</v>
      </c>
      <c r="HU109" s="29">
        <v>5370</v>
      </c>
      <c r="HV109" s="21"/>
      <c r="HW109" s="29">
        <v>527970</v>
      </c>
      <c r="HX109" s="20">
        <v>391374.19</v>
      </c>
      <c r="HY109" s="29">
        <v>0</v>
      </c>
      <c r="HZ109" s="66" t="s">
        <v>705</v>
      </c>
      <c r="IA109" s="20" t="s">
        <v>973</v>
      </c>
      <c r="IB109" s="29">
        <v>5</v>
      </c>
      <c r="IC109" s="11">
        <v>0</v>
      </c>
      <c r="ID109" s="29">
        <v>1</v>
      </c>
      <c r="IE109" s="29">
        <v>1</v>
      </c>
    </row>
    <row r="110" spans="1:239">
      <c r="A110" s="65" t="s">
        <v>943</v>
      </c>
      <c r="B110" s="8" t="s">
        <v>862</v>
      </c>
      <c r="C110" s="9">
        <v>111</v>
      </c>
      <c r="D110" s="20">
        <v>108</v>
      </c>
      <c r="E110" s="9">
        <v>111</v>
      </c>
      <c r="F110" s="77">
        <v>101</v>
      </c>
      <c r="G110" s="9">
        <v>184</v>
      </c>
      <c r="H110" s="20">
        <v>192</v>
      </c>
      <c r="I110" s="20">
        <v>122</v>
      </c>
      <c r="J110" s="20">
        <f t="shared" si="67"/>
        <v>3</v>
      </c>
      <c r="K110" s="21">
        <v>0.2971887550200803</v>
      </c>
      <c r="L110" s="21">
        <f>ABS((H110-G110)/H110)</f>
        <v>4.1666666666666664E-2</v>
      </c>
      <c r="M110" s="29">
        <v>1</v>
      </c>
      <c r="N110" s="9">
        <v>184</v>
      </c>
      <c r="O110" s="77">
        <v>166</v>
      </c>
      <c r="P110" s="55">
        <v>49.15</v>
      </c>
      <c r="Q110" s="55">
        <v>50.06</v>
      </c>
      <c r="R110" s="55">
        <v>48.28</v>
      </c>
      <c r="S110" s="20">
        <v>940</v>
      </c>
      <c r="T110" s="29">
        <v>1020.7762324</v>
      </c>
      <c r="U110" s="29">
        <v>959.59299999999996</v>
      </c>
      <c r="V110" s="11">
        <v>1112.8075470000001</v>
      </c>
      <c r="W110" s="11">
        <v>744</v>
      </c>
      <c r="X110" s="29">
        <v>816.69542834672131</v>
      </c>
      <c r="Y110" s="29">
        <f t="shared" si="68"/>
        <v>5</v>
      </c>
      <c r="Z110" s="29">
        <v>1</v>
      </c>
      <c r="AA110" s="14">
        <v>0.71</v>
      </c>
      <c r="AB110" s="28">
        <v>68.319810000000004</v>
      </c>
      <c r="AC110" s="38">
        <v>98</v>
      </c>
      <c r="AD110" s="38">
        <v>91.7</v>
      </c>
      <c r="AE110" s="38"/>
      <c r="AF110" s="13">
        <v>50.11</v>
      </c>
      <c r="AG110" s="28">
        <v>52.6</v>
      </c>
      <c r="AH110" s="13">
        <v>52.6</v>
      </c>
      <c r="AI110" s="13">
        <v>51.77</v>
      </c>
      <c r="AJ110" s="11">
        <v>1</v>
      </c>
      <c r="AK110" s="13">
        <v>51.77</v>
      </c>
      <c r="AL110" s="13">
        <f t="shared" si="70"/>
        <v>51.77</v>
      </c>
      <c r="AM110" s="13">
        <f t="shared" si="71"/>
        <v>51.77</v>
      </c>
      <c r="AN110" s="14">
        <v>50.11</v>
      </c>
      <c r="AO110" s="9">
        <v>1</v>
      </c>
      <c r="AP110" s="57">
        <v>6.1265E-2</v>
      </c>
      <c r="AQ110" s="20">
        <v>50</v>
      </c>
      <c r="AR110" s="46">
        <v>0.39793985367500001</v>
      </c>
      <c r="AS110" s="28">
        <v>26.8</v>
      </c>
      <c r="AT110" s="12">
        <v>3.3340000000000001</v>
      </c>
      <c r="AU110" s="12">
        <v>5.0970000000000004</v>
      </c>
      <c r="AV110" s="12">
        <v>4.1840000000000002</v>
      </c>
      <c r="AW110" s="11">
        <v>1</v>
      </c>
      <c r="AX110" s="28">
        <v>58.709609999999998</v>
      </c>
      <c r="AY110" s="28">
        <v>78.573859999999996</v>
      </c>
      <c r="AZ110" s="28">
        <v>68.150530000000003</v>
      </c>
      <c r="BA110" s="11">
        <v>1</v>
      </c>
      <c r="BB110" s="13">
        <v>41.3</v>
      </c>
      <c r="BC110" s="13">
        <v>31.9</v>
      </c>
      <c r="BD110" s="13">
        <v>21.5</v>
      </c>
      <c r="BE110" s="13">
        <v>2.5</v>
      </c>
      <c r="BF110" s="13">
        <v>20</v>
      </c>
      <c r="BG110" s="13">
        <v>0.5</v>
      </c>
      <c r="BH110" s="11">
        <v>28.5</v>
      </c>
      <c r="BI110" s="11">
        <v>28.5</v>
      </c>
      <c r="BJ110" s="14">
        <v>3.35</v>
      </c>
      <c r="BK110" s="14">
        <v>2.0499999999999998</v>
      </c>
      <c r="BL110" s="11">
        <v>1</v>
      </c>
      <c r="BM110" s="14">
        <v>1.3</v>
      </c>
      <c r="BN110" s="14"/>
      <c r="BO110" s="17">
        <v>9</v>
      </c>
      <c r="BP110" s="11">
        <v>9</v>
      </c>
      <c r="BQ110" s="11">
        <v>20</v>
      </c>
      <c r="BR110" s="18">
        <v>0.45</v>
      </c>
      <c r="BS110" s="13"/>
      <c r="BT110" s="13"/>
      <c r="BU110" s="11">
        <v>75</v>
      </c>
      <c r="BV110" s="11"/>
      <c r="BW110" s="11">
        <v>80</v>
      </c>
      <c r="BX110" s="13">
        <v>43</v>
      </c>
      <c r="BY110" s="13"/>
      <c r="BZ110" s="16">
        <f t="shared" si="69"/>
        <v>61.5</v>
      </c>
      <c r="CA110" s="11">
        <v>43</v>
      </c>
      <c r="CB110" s="29">
        <v>50.5</v>
      </c>
      <c r="CC110" s="13"/>
      <c r="CD110" s="29">
        <v>46.75</v>
      </c>
      <c r="CE110" s="29"/>
      <c r="CF110" s="29"/>
      <c r="CG110" s="29">
        <v>46.75</v>
      </c>
      <c r="CH110" s="29">
        <v>1</v>
      </c>
      <c r="CI110" s="17">
        <v>43</v>
      </c>
      <c r="CJ110" s="13">
        <v>80</v>
      </c>
      <c r="CK110" s="11">
        <f t="shared" si="59"/>
        <v>44.428571428571431</v>
      </c>
      <c r="CL110" s="131">
        <v>67</v>
      </c>
      <c r="CM110" s="29">
        <v>49</v>
      </c>
      <c r="CN110" s="20">
        <v>44</v>
      </c>
      <c r="CO110" s="75">
        <v>91</v>
      </c>
      <c r="CP110" s="75">
        <v>90</v>
      </c>
      <c r="CQ110" s="130">
        <v>88</v>
      </c>
      <c r="CR110" s="75">
        <v>73</v>
      </c>
      <c r="CS110" s="130">
        <v>74</v>
      </c>
      <c r="CT110" s="19">
        <v>92.2</v>
      </c>
      <c r="CU110" s="19">
        <v>68.599999999999994</v>
      </c>
      <c r="CV110" s="19">
        <v>68.400000000000006</v>
      </c>
      <c r="CW110" s="19">
        <v>41.25</v>
      </c>
      <c r="CX110" s="19">
        <v>76.400000000000006</v>
      </c>
      <c r="CY110" s="11">
        <v>83</v>
      </c>
      <c r="CZ110" s="11">
        <v>52</v>
      </c>
      <c r="DA110" s="20">
        <v>77</v>
      </c>
      <c r="DB110" s="11">
        <v>59</v>
      </c>
      <c r="DC110" s="11">
        <f t="shared" si="60"/>
        <v>62.666666666666664</v>
      </c>
      <c r="DD110" s="11">
        <v>63</v>
      </c>
      <c r="DE110" s="20">
        <v>41</v>
      </c>
      <c r="DF110" s="11">
        <v>55</v>
      </c>
      <c r="DG110" s="11">
        <f>AVERAGE(DD110:DF110)</f>
        <v>53</v>
      </c>
      <c r="DH110" s="29">
        <v>17</v>
      </c>
      <c r="DI110" s="29">
        <v>9</v>
      </c>
      <c r="DJ110" s="19">
        <v>59.07</v>
      </c>
      <c r="DK110" s="19">
        <v>1.5</v>
      </c>
      <c r="DL110" s="21">
        <v>0</v>
      </c>
      <c r="DM110" s="29">
        <v>0</v>
      </c>
      <c r="DN110" s="21">
        <v>3.35714282308306</v>
      </c>
      <c r="DO110" s="20">
        <v>0</v>
      </c>
      <c r="DP110" s="20">
        <v>9</v>
      </c>
      <c r="DQ110" s="20">
        <v>-9</v>
      </c>
      <c r="DR110" s="20">
        <f>DQ110+10</f>
        <v>1</v>
      </c>
      <c r="DS110" s="20">
        <v>28</v>
      </c>
      <c r="DT110" s="20">
        <v>191</v>
      </c>
      <c r="DU110" s="20">
        <v>107</v>
      </c>
      <c r="DV110" s="20">
        <v>27</v>
      </c>
      <c r="DW110" s="21">
        <v>1.037037037037037</v>
      </c>
      <c r="DX110" s="21">
        <v>7.0740740740740744</v>
      </c>
      <c r="DY110" s="21">
        <f>(DS110-DT110)/DV110</f>
        <v>-6.0370370370370372</v>
      </c>
      <c r="DZ110" s="21">
        <v>3.9629629629629628</v>
      </c>
      <c r="EA110" s="20">
        <v>28</v>
      </c>
      <c r="EB110" s="20">
        <v>191</v>
      </c>
      <c r="EC110" s="20">
        <v>107</v>
      </c>
      <c r="ED110" s="20">
        <v>27</v>
      </c>
      <c r="EE110" s="21">
        <v>1.037037037037037</v>
      </c>
      <c r="EF110" s="21">
        <v>7.0740740740740744</v>
      </c>
      <c r="EG110" s="21">
        <f>(EA110-EB110)/ED110</f>
        <v>-6.0370370370370372</v>
      </c>
      <c r="EH110" s="21">
        <v>3.9629629629629628</v>
      </c>
      <c r="EI110" s="20">
        <v>6</v>
      </c>
      <c r="EJ110" s="20">
        <v>177</v>
      </c>
      <c r="EK110" s="20">
        <v>39</v>
      </c>
      <c r="EL110" s="20">
        <v>21</v>
      </c>
      <c r="EM110" s="21">
        <v>0.2857142857142857</v>
      </c>
      <c r="EN110" s="21">
        <v>8.4285714285714288</v>
      </c>
      <c r="EO110" s="21">
        <f>(EI110-EJ110)/EL110</f>
        <v>-8.1428571428571423</v>
      </c>
      <c r="EP110" s="21">
        <v>1.8571428571428572</v>
      </c>
      <c r="EQ110" s="20">
        <v>0</v>
      </c>
      <c r="ER110" s="20">
        <v>99</v>
      </c>
      <c r="ES110" s="20">
        <v>11</v>
      </c>
      <c r="ET110" s="20">
        <v>11</v>
      </c>
      <c r="EU110" s="21">
        <v>0</v>
      </c>
      <c r="EV110" s="21">
        <v>9</v>
      </c>
      <c r="EW110" s="21">
        <f>(EQ110-ER110)/ET110</f>
        <v>-9</v>
      </c>
      <c r="EX110" s="21">
        <v>1</v>
      </c>
      <c r="EY110" s="20">
        <v>0</v>
      </c>
      <c r="EZ110" s="21">
        <v>-0.69314718055994529</v>
      </c>
      <c r="FA110" s="21">
        <v>10.277777777777779</v>
      </c>
      <c r="FB110" s="37">
        <v>11</v>
      </c>
      <c r="FC110" s="20">
        <v>0</v>
      </c>
      <c r="FD110" s="29">
        <v>0</v>
      </c>
      <c r="FE110" s="29">
        <v>2</v>
      </c>
      <c r="FF110" s="21">
        <v>7.8431000000000001E-2</v>
      </c>
      <c r="FG110" s="10">
        <v>-4.5586544199757599E-2</v>
      </c>
      <c r="FH110" s="10">
        <v>-1.7818510496475501E-3</v>
      </c>
      <c r="FI110" s="10">
        <v>-0.39893553910072199</v>
      </c>
      <c r="FJ110" s="10">
        <v>0.25185885601012198</v>
      </c>
      <c r="FK110" s="10">
        <v>-0.401677758732015</v>
      </c>
      <c r="FL110" s="10">
        <v>-0.61427911784552203</v>
      </c>
      <c r="FM110" s="21">
        <v>4.13645</v>
      </c>
      <c r="FN110" s="20">
        <v>122</v>
      </c>
      <c r="FO110" s="28">
        <v>12.5</v>
      </c>
      <c r="FP110" s="21">
        <v>-1.0197898885924123E-2</v>
      </c>
      <c r="FQ110" s="20">
        <v>103</v>
      </c>
      <c r="FR110" s="20">
        <v>104</v>
      </c>
      <c r="FS110" s="20">
        <v>13.9</v>
      </c>
      <c r="FT110" s="20">
        <v>45</v>
      </c>
      <c r="FU110" s="20">
        <v>40</v>
      </c>
      <c r="FV110" s="20">
        <v>38.799999999999997</v>
      </c>
      <c r="FW110" s="20">
        <v>0.30299999999999999</v>
      </c>
      <c r="FX110" s="124">
        <v>7</v>
      </c>
      <c r="FY110" s="28">
        <v>10.3</v>
      </c>
      <c r="FZ110" s="123">
        <v>12</v>
      </c>
      <c r="GA110" s="129">
        <v>7</v>
      </c>
      <c r="GB110" s="9">
        <v>0</v>
      </c>
      <c r="GC110" s="13">
        <v>0.3</v>
      </c>
      <c r="GD110" s="15">
        <v>0.82</v>
      </c>
      <c r="GE110" s="15">
        <v>0.82</v>
      </c>
      <c r="GF110" s="15">
        <v>0.82940000000000003</v>
      </c>
      <c r="GG110" s="15">
        <v>0.91</v>
      </c>
      <c r="GH110" s="9">
        <v>0</v>
      </c>
      <c r="GI110" s="9">
        <v>0</v>
      </c>
      <c r="GJ110" s="11">
        <v>1</v>
      </c>
      <c r="GK110" s="11">
        <v>0</v>
      </c>
      <c r="GL110" s="11">
        <v>0</v>
      </c>
      <c r="GM110" s="29">
        <v>7850881</v>
      </c>
      <c r="GN110" s="21">
        <v>8.9779999999999998</v>
      </c>
      <c r="GO110" s="10">
        <v>6.32</v>
      </c>
      <c r="GP110" s="28">
        <v>6.32</v>
      </c>
      <c r="GQ110" s="28">
        <v>42</v>
      </c>
      <c r="GR110" s="28">
        <v>39.406999999999996</v>
      </c>
      <c r="GS110" s="28">
        <v>43</v>
      </c>
      <c r="GT110" s="28">
        <v>74.604896550000007</v>
      </c>
      <c r="GU110" s="21">
        <v>1</v>
      </c>
      <c r="GV110" s="29">
        <v>0</v>
      </c>
      <c r="GW110" s="21">
        <v>-4.6051700000000002</v>
      </c>
      <c r="GX110" s="29">
        <v>2</v>
      </c>
      <c r="GY110" s="29">
        <v>0</v>
      </c>
      <c r="GZ110" s="29">
        <v>0</v>
      </c>
      <c r="HA110" s="21">
        <v>-15.26</v>
      </c>
      <c r="HB110" s="20">
        <v>-13.5</v>
      </c>
      <c r="HC110" s="29">
        <v>1</v>
      </c>
      <c r="HD110" s="29">
        <v>1</v>
      </c>
      <c r="HE110" s="21">
        <v>1</v>
      </c>
      <c r="HF110" s="29">
        <v>100</v>
      </c>
      <c r="HG110" s="20">
        <v>100</v>
      </c>
      <c r="HH110" s="20">
        <v>100</v>
      </c>
      <c r="HI110" s="21">
        <v>0</v>
      </c>
      <c r="HJ110" s="20">
        <v>999.62</v>
      </c>
      <c r="HK110" s="21">
        <v>0</v>
      </c>
      <c r="HL110" s="21">
        <v>0</v>
      </c>
      <c r="HM110" s="29">
        <v>0</v>
      </c>
      <c r="HN110" s="20">
        <v>992.2</v>
      </c>
      <c r="HO110" s="29">
        <v>0</v>
      </c>
      <c r="HP110" s="20">
        <v>0</v>
      </c>
      <c r="HQ110" s="21">
        <v>0</v>
      </c>
      <c r="HR110" s="21">
        <v>12.077109999999999</v>
      </c>
      <c r="HS110" s="40">
        <v>1</v>
      </c>
      <c r="HT110" s="40">
        <v>1</v>
      </c>
      <c r="HU110" s="29">
        <v>7820</v>
      </c>
      <c r="HV110" s="21">
        <v>1.2</v>
      </c>
      <c r="HW110" s="29">
        <v>743390</v>
      </c>
      <c r="HX110" s="20">
        <v>760305.13</v>
      </c>
      <c r="HY110" s="29">
        <v>1</v>
      </c>
      <c r="HZ110" s="65" t="s">
        <v>863</v>
      </c>
      <c r="IA110" s="20" t="s">
        <v>712</v>
      </c>
      <c r="IB110" s="29">
        <v>6</v>
      </c>
      <c r="IC110" s="11">
        <v>0</v>
      </c>
      <c r="ID110" s="29">
        <v>1</v>
      </c>
      <c r="IE110" s="29">
        <v>1</v>
      </c>
    </row>
    <row r="111" spans="1:239">
      <c r="A111" s="65" t="s">
        <v>863</v>
      </c>
      <c r="B111" s="8" t="s">
        <v>864</v>
      </c>
      <c r="C111" s="9">
        <v>54</v>
      </c>
      <c r="D111" s="20">
        <v>53</v>
      </c>
      <c r="E111" s="9">
        <v>54</v>
      </c>
      <c r="F111" s="77">
        <v>56</v>
      </c>
      <c r="G111" s="9">
        <v>81</v>
      </c>
      <c r="H111" s="20">
        <v>80</v>
      </c>
      <c r="I111" s="20">
        <v>87</v>
      </c>
      <c r="J111" s="20">
        <f t="shared" si="67"/>
        <v>3</v>
      </c>
      <c r="K111" s="21">
        <v>6.0483870967741937E-2</v>
      </c>
      <c r="L111" s="21">
        <f>ABS((H111-G111)/H111)</f>
        <v>1.2500000000000001E-2</v>
      </c>
      <c r="M111" s="29">
        <v>1</v>
      </c>
      <c r="N111" s="9">
        <v>81</v>
      </c>
      <c r="O111" s="77">
        <v>86</v>
      </c>
      <c r="P111" s="55">
        <v>56.16</v>
      </c>
      <c r="Q111" s="55">
        <v>58.04</v>
      </c>
      <c r="R111" s="55">
        <v>54.36</v>
      </c>
      <c r="S111" s="20">
        <v>570</v>
      </c>
      <c r="T111" s="29">
        <v>2914.0321472000001</v>
      </c>
      <c r="U111" s="29">
        <v>2720.4670000000001</v>
      </c>
      <c r="V111" s="11">
        <v>2941.350449</v>
      </c>
      <c r="W111" s="11">
        <v>1484</v>
      </c>
      <c r="X111" s="29">
        <v>1355.7148066885213</v>
      </c>
      <c r="Y111" s="29">
        <f t="shared" si="68"/>
        <v>5</v>
      </c>
      <c r="Z111" s="29">
        <v>1</v>
      </c>
      <c r="AA111" s="14">
        <v>1.2</v>
      </c>
      <c r="AB111" s="28">
        <v>47.257779999999997</v>
      </c>
      <c r="AC111" s="38">
        <v>68</v>
      </c>
      <c r="AD111" s="38">
        <v>64.5</v>
      </c>
      <c r="AE111" s="38"/>
      <c r="AF111" s="13">
        <v>56.83</v>
      </c>
      <c r="AG111" s="28">
        <v>56.8</v>
      </c>
      <c r="AH111" s="13">
        <v>56.8</v>
      </c>
      <c r="AI111" s="13">
        <v>56.81</v>
      </c>
      <c r="AJ111" s="11">
        <v>1</v>
      </c>
      <c r="AK111" s="13">
        <v>56.81</v>
      </c>
      <c r="AL111" s="13">
        <f t="shared" si="70"/>
        <v>56.81</v>
      </c>
      <c r="AM111" s="13">
        <f t="shared" si="71"/>
        <v>56.81</v>
      </c>
      <c r="AN111" s="14">
        <v>56.83</v>
      </c>
      <c r="AO111" s="9">
        <v>1</v>
      </c>
      <c r="AP111" s="57">
        <v>5.4304999999999999E-2</v>
      </c>
      <c r="AQ111" s="20">
        <v>30</v>
      </c>
      <c r="AR111" s="46">
        <v>0.22340701675499999</v>
      </c>
      <c r="AS111" s="28">
        <v>10</v>
      </c>
      <c r="AT111" s="12">
        <v>4.3579999999999997</v>
      </c>
      <c r="AU111" s="12">
        <v>5.7320000000000002</v>
      </c>
      <c r="AV111" s="12">
        <v>5.0350000000000001</v>
      </c>
      <c r="AW111" s="11">
        <v>1</v>
      </c>
      <c r="AX111" s="28">
        <v>74.968270000000004</v>
      </c>
      <c r="AY111" s="28">
        <v>86.601439999999997</v>
      </c>
      <c r="AZ111" s="28">
        <v>80.698040000000006</v>
      </c>
      <c r="BA111" s="11">
        <v>1</v>
      </c>
      <c r="BB111" s="13">
        <v>25.1</v>
      </c>
      <c r="BC111" s="13">
        <v>19.3</v>
      </c>
      <c r="BD111" s="13">
        <v>13.4</v>
      </c>
      <c r="BE111" s="13">
        <v>6.5</v>
      </c>
      <c r="BF111" s="13"/>
      <c r="BG111" s="13"/>
      <c r="BH111" s="11">
        <v>146.5</v>
      </c>
      <c r="BI111" s="11">
        <v>146.5</v>
      </c>
      <c r="BJ111" s="14">
        <v>6</v>
      </c>
      <c r="BK111" s="14">
        <v>2.9</v>
      </c>
      <c r="BL111" s="11">
        <v>1</v>
      </c>
      <c r="BM111" s="14">
        <v>3.05</v>
      </c>
      <c r="BN111" s="14">
        <v>1.2649999999999999</v>
      </c>
      <c r="BO111" s="17">
        <v>14</v>
      </c>
      <c r="BP111" s="11">
        <v>13</v>
      </c>
      <c r="BQ111" s="11">
        <v>61</v>
      </c>
      <c r="BR111" s="18">
        <v>0.21311475409836064</v>
      </c>
      <c r="BS111" s="13"/>
      <c r="BT111" s="13"/>
      <c r="BU111" s="11">
        <v>71</v>
      </c>
      <c r="BV111" s="11"/>
      <c r="BW111" s="11">
        <v>83</v>
      </c>
      <c r="BX111" s="13">
        <v>38.799999999999997</v>
      </c>
      <c r="BY111" s="13"/>
      <c r="BZ111" s="16">
        <f t="shared" si="69"/>
        <v>60.9</v>
      </c>
      <c r="CA111" s="11">
        <v>65</v>
      </c>
      <c r="CB111" s="29">
        <v>69.400000000000006</v>
      </c>
      <c r="CC111" s="13"/>
      <c r="CD111" s="29">
        <v>67.2</v>
      </c>
      <c r="CE111" s="29"/>
      <c r="CF111" s="29"/>
      <c r="CG111" s="29">
        <v>67.2</v>
      </c>
      <c r="CH111" s="29">
        <v>1</v>
      </c>
      <c r="CI111" s="17">
        <v>62</v>
      </c>
      <c r="CJ111" s="13"/>
      <c r="CK111" s="11">
        <f t="shared" si="59"/>
        <v>55.300000000000004</v>
      </c>
      <c r="CL111" s="131">
        <v>82</v>
      </c>
      <c r="CM111" s="29">
        <v>59</v>
      </c>
      <c r="CN111" s="20">
        <v>70</v>
      </c>
      <c r="CO111" s="75">
        <v>88</v>
      </c>
      <c r="CP111" s="75">
        <v>87</v>
      </c>
      <c r="CQ111" s="130">
        <v>72</v>
      </c>
      <c r="CS111" s="130">
        <v>72</v>
      </c>
      <c r="CT111" s="19">
        <v>82.6</v>
      </c>
      <c r="CU111" s="19">
        <v>81.8</v>
      </c>
      <c r="CV111" s="19">
        <v>79</v>
      </c>
      <c r="CW111" s="19">
        <v>44</v>
      </c>
      <c r="CX111" s="19">
        <v>81.133333333333326</v>
      </c>
      <c r="CY111" s="11">
        <v>71</v>
      </c>
      <c r="CZ111" s="11">
        <v>71.05</v>
      </c>
      <c r="DA111" s="11">
        <v>36</v>
      </c>
      <c r="DB111" s="11">
        <v>36</v>
      </c>
      <c r="DC111" s="11">
        <f t="shared" si="60"/>
        <v>47.683333333333337</v>
      </c>
      <c r="DD111" s="11">
        <v>60.2</v>
      </c>
      <c r="DE111" s="20">
        <v>49</v>
      </c>
      <c r="DF111" s="11">
        <v>42</v>
      </c>
      <c r="DG111" s="11">
        <f>AVERAGE(DD111:DF111)</f>
        <v>50.4</v>
      </c>
      <c r="DH111" s="29">
        <v>14</v>
      </c>
      <c r="DI111" s="29">
        <v>12</v>
      </c>
      <c r="DJ111" s="19">
        <v>67.62</v>
      </c>
      <c r="DK111" s="19">
        <v>1.29</v>
      </c>
      <c r="DL111" s="21">
        <v>0</v>
      </c>
      <c r="DM111" s="29">
        <v>0</v>
      </c>
      <c r="DN111" s="21">
        <v>4.5285714353833875</v>
      </c>
      <c r="DO111" s="20">
        <v>0</v>
      </c>
      <c r="DP111" s="20">
        <v>6</v>
      </c>
      <c r="DQ111" s="20">
        <v>-6</v>
      </c>
      <c r="DR111" s="20">
        <f>DQ111+10</f>
        <v>4</v>
      </c>
      <c r="DS111" s="20">
        <v>93</v>
      </c>
      <c r="DT111" s="20">
        <v>62</v>
      </c>
      <c r="DU111" s="20">
        <v>231</v>
      </c>
      <c r="DV111" s="20">
        <v>20</v>
      </c>
      <c r="DW111" s="21">
        <v>4.6500000000000004</v>
      </c>
      <c r="DX111" s="21">
        <v>3.1</v>
      </c>
      <c r="DY111" s="21">
        <f>(DS111-DT111)/DV111</f>
        <v>1.55</v>
      </c>
      <c r="DZ111" s="21">
        <v>11.55</v>
      </c>
      <c r="EA111" s="20">
        <v>93</v>
      </c>
      <c r="EB111" s="20">
        <v>62</v>
      </c>
      <c r="EC111" s="20">
        <v>231</v>
      </c>
      <c r="ED111" s="20">
        <v>20</v>
      </c>
      <c r="EE111" s="21">
        <v>4.6500000000000004</v>
      </c>
      <c r="EF111" s="21">
        <v>3.1</v>
      </c>
      <c r="EG111" s="21">
        <f>(EA111-EB111)/ED111</f>
        <v>1.55</v>
      </c>
      <c r="EH111" s="21">
        <v>11.55</v>
      </c>
      <c r="EI111" s="20">
        <v>93</v>
      </c>
      <c r="EJ111" s="20">
        <v>62</v>
      </c>
      <c r="EK111" s="20">
        <v>231</v>
      </c>
      <c r="EL111" s="20">
        <v>20</v>
      </c>
      <c r="EM111" s="21">
        <v>4.6500000000000004</v>
      </c>
      <c r="EN111" s="21">
        <v>3.1</v>
      </c>
      <c r="EO111" s="21">
        <f>(EI111-EJ111)/EL111</f>
        <v>1.55</v>
      </c>
      <c r="EP111" s="21">
        <v>11.55</v>
      </c>
      <c r="EQ111" s="20">
        <v>30</v>
      </c>
      <c r="ER111" s="20">
        <v>35</v>
      </c>
      <c r="ES111" s="20">
        <v>105</v>
      </c>
      <c r="ET111" s="20">
        <v>11</v>
      </c>
      <c r="EU111" s="21">
        <v>2.7272727272727271</v>
      </c>
      <c r="EV111" s="21">
        <v>3.1818181818181817</v>
      </c>
      <c r="EW111" s="21">
        <f>(EQ111-ER111)/ET111</f>
        <v>-0.45454545454545453</v>
      </c>
      <c r="EX111" s="21">
        <v>9.545454545454545</v>
      </c>
      <c r="EY111" s="20">
        <v>12</v>
      </c>
      <c r="EZ111" s="21">
        <v>2.4849066497880004</v>
      </c>
      <c r="FA111" s="21">
        <v>9.8888888888888893</v>
      </c>
      <c r="FB111" s="37">
        <v>10</v>
      </c>
      <c r="FC111" s="20">
        <v>0</v>
      </c>
      <c r="FD111" s="29">
        <v>1</v>
      </c>
      <c r="FE111" s="29">
        <v>2</v>
      </c>
      <c r="FF111" s="21">
        <v>0</v>
      </c>
      <c r="FG111" s="10">
        <v>-0.66562744945478802</v>
      </c>
      <c r="FH111" s="10">
        <v>-0.54150705210054495</v>
      </c>
      <c r="FI111" s="10">
        <v>-1.1291657344883701</v>
      </c>
      <c r="FJ111" s="10">
        <v>-0.340996219315364</v>
      </c>
      <c r="FK111" s="10">
        <v>-0.14567753799396499</v>
      </c>
      <c r="FL111" s="10">
        <v>-0.31873341014510698</v>
      </c>
      <c r="FM111" s="21">
        <v>4.4375</v>
      </c>
      <c r="FN111" s="20">
        <v>7</v>
      </c>
      <c r="FO111" s="28">
        <v>13.9</v>
      </c>
      <c r="FP111" s="21">
        <v>-0.2522708275498769</v>
      </c>
      <c r="FQ111" s="20">
        <v>102</v>
      </c>
      <c r="FR111" s="20">
        <v>106</v>
      </c>
      <c r="FS111" s="20">
        <v>21.3</v>
      </c>
      <c r="FT111" s="20">
        <v>44</v>
      </c>
      <c r="FU111" s="20">
        <v>54</v>
      </c>
      <c r="FV111" s="20">
        <v>37.4</v>
      </c>
      <c r="FW111" s="20">
        <v>0.42899999999999999</v>
      </c>
      <c r="FX111" s="124">
        <v>11</v>
      </c>
      <c r="FY111" s="28">
        <v>14.7</v>
      </c>
      <c r="FZ111" s="123">
        <v>10</v>
      </c>
      <c r="GA111" s="129">
        <v>11</v>
      </c>
      <c r="GB111" s="9">
        <v>0</v>
      </c>
      <c r="GC111" s="13">
        <v>0.9</v>
      </c>
      <c r="GD111" s="15">
        <v>0.54</v>
      </c>
      <c r="GE111" s="15">
        <v>0.54</v>
      </c>
      <c r="GF111" s="15">
        <v>0.59860000000000002</v>
      </c>
      <c r="GG111" s="15">
        <v>0.53</v>
      </c>
      <c r="GH111" s="9">
        <v>0</v>
      </c>
      <c r="GI111" s="9">
        <v>0</v>
      </c>
      <c r="GJ111" s="11">
        <v>1</v>
      </c>
      <c r="GK111" s="11">
        <v>0</v>
      </c>
      <c r="GL111" s="11">
        <v>0</v>
      </c>
      <c r="GM111" s="29">
        <v>10102965</v>
      </c>
      <c r="GN111" s="21">
        <v>11.010999999999999</v>
      </c>
      <c r="GO111" s="10">
        <v>4.78</v>
      </c>
      <c r="GP111" s="28">
        <v>4.78</v>
      </c>
      <c r="GQ111" s="28">
        <v>28.4</v>
      </c>
      <c r="GR111" s="28">
        <v>28.379000000000001</v>
      </c>
      <c r="GS111" s="28">
        <v>31.8</v>
      </c>
      <c r="GT111" s="28">
        <v>68.171798710000004</v>
      </c>
      <c r="GU111" s="21">
        <v>0.7</v>
      </c>
      <c r="GV111" s="29">
        <v>0</v>
      </c>
      <c r="GW111" s="21">
        <v>-4.6051700000000002</v>
      </c>
      <c r="GX111" s="29">
        <v>1</v>
      </c>
      <c r="GY111" s="29">
        <v>0</v>
      </c>
      <c r="GZ111" s="29">
        <v>0</v>
      </c>
      <c r="HA111" s="21">
        <v>-17.43</v>
      </c>
      <c r="HB111" s="20">
        <v>-19.059999999999999</v>
      </c>
      <c r="HC111" s="29">
        <v>1</v>
      </c>
      <c r="HD111" s="29">
        <v>0</v>
      </c>
      <c r="HE111" s="21">
        <v>1</v>
      </c>
      <c r="HF111" s="29">
        <v>100</v>
      </c>
      <c r="HG111" s="20">
        <v>100</v>
      </c>
      <c r="HH111" s="20">
        <v>100</v>
      </c>
      <c r="HI111" s="21">
        <v>0</v>
      </c>
      <c r="HJ111" s="20">
        <v>550.21</v>
      </c>
      <c r="HK111" s="21">
        <v>0</v>
      </c>
      <c r="HL111" s="21">
        <v>0</v>
      </c>
      <c r="HM111" s="29">
        <v>0</v>
      </c>
      <c r="HN111" s="20">
        <v>489.78</v>
      </c>
      <c r="HO111" s="29">
        <v>0</v>
      </c>
      <c r="HP111" s="20">
        <v>0</v>
      </c>
      <c r="HQ111" s="21">
        <v>0</v>
      </c>
      <c r="HR111" s="21">
        <v>28.463229999999999</v>
      </c>
      <c r="HS111" s="40">
        <v>1</v>
      </c>
      <c r="HT111" s="40">
        <v>1</v>
      </c>
      <c r="HU111" s="29">
        <v>8190</v>
      </c>
      <c r="HV111" s="21">
        <v>1.1499999999999999</v>
      </c>
      <c r="HW111" s="29">
        <v>386850</v>
      </c>
      <c r="HX111" s="20">
        <v>394272.09</v>
      </c>
      <c r="HY111" s="29">
        <v>1</v>
      </c>
      <c r="HZ111" s="65" t="s">
        <v>721</v>
      </c>
      <c r="IA111" s="66" t="s">
        <v>963</v>
      </c>
      <c r="IB111" s="29">
        <v>6</v>
      </c>
      <c r="IC111" s="11">
        <v>0</v>
      </c>
      <c r="ID111" s="29">
        <v>1</v>
      </c>
      <c r="IE111" s="29">
        <v>1</v>
      </c>
    </row>
    <row r="112" spans="1:239">
      <c r="C112" s="25"/>
      <c r="D112" s="25"/>
      <c r="E112" s="25"/>
      <c r="G112" s="25"/>
      <c r="H112" s="25"/>
      <c r="I112" s="25"/>
      <c r="J112" s="25"/>
      <c r="K112" s="25"/>
      <c r="L112" s="25"/>
      <c r="M112" s="96"/>
      <c r="N112" s="25"/>
      <c r="O112" s="81"/>
      <c r="P112" s="25"/>
      <c r="Q112" s="25"/>
      <c r="R112" s="25"/>
      <c r="T112" s="96"/>
      <c r="U112" s="25"/>
      <c r="V112" s="25"/>
      <c r="W112" s="25"/>
      <c r="X112" s="96"/>
      <c r="Y112" s="96"/>
      <c r="Z112" s="96"/>
      <c r="AA112" s="26"/>
      <c r="AB112" s="26"/>
      <c r="AF112" s="27"/>
      <c r="AG112" s="27"/>
      <c r="AH112" s="25"/>
      <c r="AI112" s="25"/>
      <c r="AJ112" s="11"/>
      <c r="AL112" s="25"/>
      <c r="AM112" s="25"/>
      <c r="AN112" s="25"/>
      <c r="AO112" s="25"/>
      <c r="AP112" s="58"/>
      <c r="AT112" s="25"/>
      <c r="AU112" s="25"/>
      <c r="AV112" s="25"/>
      <c r="AW112" s="25"/>
      <c r="AX112" s="25"/>
      <c r="AY112" s="25"/>
      <c r="AZ112" s="25"/>
      <c r="BA112" s="25"/>
      <c r="BB112" s="25"/>
      <c r="BC112" s="27"/>
      <c r="BD112" s="25"/>
      <c r="BE112" s="28"/>
      <c r="BF112" s="28"/>
      <c r="BG112" s="28"/>
      <c r="BH112" s="28"/>
      <c r="BI112" s="28"/>
      <c r="BJ112" s="27"/>
      <c r="BK112" s="27"/>
      <c r="BL112" s="27"/>
      <c r="BM112" s="27"/>
      <c r="BN112" s="28"/>
      <c r="BO112" s="29"/>
      <c r="BP112" s="28"/>
      <c r="BQ112" s="28"/>
      <c r="BR112" s="28"/>
      <c r="BS112" s="28"/>
      <c r="BT112" s="28"/>
      <c r="BU112" s="28"/>
      <c r="BV112" s="28"/>
      <c r="BW112" s="29"/>
      <c r="BX112" s="20"/>
      <c r="BY112" s="28"/>
      <c r="BZ112" s="28"/>
      <c r="CA112" s="29"/>
      <c r="CB112" s="28"/>
      <c r="CC112" s="28"/>
      <c r="CD112" s="28"/>
      <c r="CE112" s="28"/>
      <c r="CF112" s="28"/>
      <c r="CG112" s="28"/>
      <c r="CH112" s="28"/>
      <c r="CI112" s="28"/>
      <c r="CJ112" s="28"/>
      <c r="CK112" s="29"/>
      <c r="CL112" s="21"/>
      <c r="CM112" s="21"/>
      <c r="CN112" s="21"/>
      <c r="CO112" s="29"/>
      <c r="CP112" s="29"/>
      <c r="CQ112" s="29"/>
      <c r="CR112" s="29"/>
      <c r="CS112" s="29"/>
      <c r="CY112" s="28"/>
      <c r="CZ112" s="28"/>
      <c r="DA112" s="28"/>
      <c r="DB112" s="28"/>
      <c r="DC112" s="28"/>
      <c r="DD112" s="28"/>
      <c r="DE112" s="20"/>
      <c r="DF112" s="28"/>
      <c r="DG112" s="28"/>
      <c r="DH112" s="29"/>
      <c r="DI112" s="29"/>
      <c r="DJ112" s="27"/>
      <c r="DK112" s="30"/>
      <c r="DL112" s="21"/>
      <c r="DM112" s="29"/>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C112" s="20"/>
      <c r="FE112" s="29"/>
      <c r="FF112" s="21"/>
      <c r="FM112" s="21"/>
      <c r="FP112" s="21"/>
      <c r="GB112" s="25"/>
      <c r="GC112" s="27"/>
      <c r="GD112" s="25"/>
      <c r="GE112" s="25"/>
      <c r="GF112" s="25"/>
      <c r="GG112" s="25"/>
      <c r="GH112" s="25"/>
      <c r="GI112" s="25"/>
      <c r="GJ112" s="25"/>
      <c r="GK112" s="25"/>
      <c r="GL112" s="25"/>
      <c r="GN112" s="122"/>
      <c r="GO112" s="26"/>
      <c r="GP112" s="26"/>
      <c r="GS112" s="28"/>
      <c r="GT112" s="28"/>
      <c r="GU112" s="21"/>
      <c r="GV112" s="29"/>
      <c r="GW112" s="21"/>
      <c r="GX112" s="29"/>
      <c r="GZ112" s="21"/>
      <c r="HE112" s="21"/>
      <c r="HF112" s="21"/>
      <c r="HI112" s="21"/>
      <c r="HK112" s="21"/>
      <c r="HM112" s="29"/>
      <c r="HO112" s="29"/>
      <c r="HQ112" s="21"/>
      <c r="HR112" s="21"/>
      <c r="HS112" s="40"/>
      <c r="HT112" s="40"/>
      <c r="HU112" s="29"/>
      <c r="HV112" s="21"/>
      <c r="HW112" s="29"/>
      <c r="HY112" s="29"/>
      <c r="HZ112" s="21"/>
      <c r="IA112" s="21"/>
      <c r="IB112" s="25"/>
      <c r="IC112" s="96"/>
      <c r="ID112" s="25"/>
      <c r="IE112" s="28"/>
    </row>
    <row r="113" spans="1:239" s="39" customFormat="1">
      <c r="A113" s="69" t="s">
        <v>865</v>
      </c>
      <c r="B113" s="30">
        <v>104</v>
      </c>
      <c r="C113" s="30">
        <f t="shared" ref="C113:I113" si="72">COUNT(C8:C111)</f>
        <v>90</v>
      </c>
      <c r="D113" s="30">
        <f t="shared" si="72"/>
        <v>104</v>
      </c>
      <c r="E113" s="30">
        <f t="shared" si="72"/>
        <v>104</v>
      </c>
      <c r="F113" s="30">
        <f t="shared" si="72"/>
        <v>91</v>
      </c>
      <c r="G113" s="30">
        <f t="shared" si="72"/>
        <v>92</v>
      </c>
      <c r="H113" s="30">
        <f t="shared" si="72"/>
        <v>89</v>
      </c>
      <c r="I113" s="30">
        <f t="shared" si="72"/>
        <v>103</v>
      </c>
      <c r="J113"/>
      <c r="K113" s="30">
        <f t="shared" ref="K113:BV113" si="73">COUNT(K8:K111)</f>
        <v>98</v>
      </c>
      <c r="L113" s="30">
        <f t="shared" si="73"/>
        <v>82</v>
      </c>
      <c r="M113" s="30">
        <f t="shared" si="73"/>
        <v>104</v>
      </c>
      <c r="N113" s="30">
        <f t="shared" si="73"/>
        <v>104</v>
      </c>
      <c r="O113" s="30">
        <f t="shared" si="73"/>
        <v>91</v>
      </c>
      <c r="P113" s="30">
        <f t="shared" si="73"/>
        <v>91</v>
      </c>
      <c r="Q113" s="30">
        <f t="shared" si="73"/>
        <v>91</v>
      </c>
      <c r="R113" s="30">
        <f t="shared" si="73"/>
        <v>91</v>
      </c>
      <c r="S113" s="30">
        <f t="shared" si="73"/>
        <v>90</v>
      </c>
      <c r="T113" s="30">
        <f t="shared" si="73"/>
        <v>85</v>
      </c>
      <c r="U113" s="30">
        <f t="shared" si="73"/>
        <v>93</v>
      </c>
      <c r="V113" s="30">
        <f t="shared" si="73"/>
        <v>76</v>
      </c>
      <c r="W113" s="30">
        <f t="shared" si="73"/>
        <v>104</v>
      </c>
      <c r="X113" s="30">
        <f t="shared" si="73"/>
        <v>100</v>
      </c>
      <c r="Y113" s="30">
        <f t="shared" si="73"/>
        <v>104</v>
      </c>
      <c r="Z113" s="30">
        <f t="shared" si="73"/>
        <v>104</v>
      </c>
      <c r="AA113" s="30">
        <f t="shared" si="73"/>
        <v>79</v>
      </c>
      <c r="AB113" s="30">
        <f t="shared" si="73"/>
        <v>97</v>
      </c>
      <c r="AC113" s="30">
        <f t="shared" si="73"/>
        <v>73</v>
      </c>
      <c r="AD113" s="30">
        <f t="shared" si="73"/>
        <v>56</v>
      </c>
      <c r="AE113" s="30">
        <f t="shared" si="73"/>
        <v>11</v>
      </c>
      <c r="AF113" s="30">
        <f t="shared" si="73"/>
        <v>61</v>
      </c>
      <c r="AG113" s="30">
        <f t="shared" si="73"/>
        <v>65</v>
      </c>
      <c r="AH113" s="30">
        <f t="shared" si="73"/>
        <v>65</v>
      </c>
      <c r="AI113" s="30">
        <f t="shared" si="73"/>
        <v>79</v>
      </c>
      <c r="AJ113" s="30">
        <f t="shared" si="73"/>
        <v>104</v>
      </c>
      <c r="AK113" s="30">
        <f t="shared" si="73"/>
        <v>104</v>
      </c>
      <c r="AL113" s="30">
        <f t="shared" si="73"/>
        <v>74</v>
      </c>
      <c r="AM113" s="30">
        <f t="shared" si="73"/>
        <v>91</v>
      </c>
      <c r="AN113" s="30">
        <f t="shared" si="73"/>
        <v>91</v>
      </c>
      <c r="AO113" s="30">
        <f t="shared" si="73"/>
        <v>64</v>
      </c>
      <c r="AP113" s="30">
        <f t="shared" si="73"/>
        <v>81</v>
      </c>
      <c r="AQ113" s="30">
        <f t="shared" si="73"/>
        <v>90</v>
      </c>
      <c r="AR113" s="30">
        <f t="shared" si="73"/>
        <v>90</v>
      </c>
      <c r="AS113" s="30">
        <f t="shared" si="73"/>
        <v>69</v>
      </c>
      <c r="AT113" s="30">
        <f t="shared" si="73"/>
        <v>80</v>
      </c>
      <c r="AU113" s="30">
        <f t="shared" si="73"/>
        <v>80</v>
      </c>
      <c r="AV113" s="30">
        <f t="shared" si="73"/>
        <v>80</v>
      </c>
      <c r="AW113" s="30">
        <f t="shared" si="73"/>
        <v>104</v>
      </c>
      <c r="AX113" s="30">
        <f t="shared" si="73"/>
        <v>104</v>
      </c>
      <c r="AY113" s="30">
        <f t="shared" si="73"/>
        <v>86</v>
      </c>
      <c r="AZ113" s="30">
        <f t="shared" si="73"/>
        <v>86</v>
      </c>
      <c r="BA113" s="30">
        <f t="shared" si="73"/>
        <v>104</v>
      </c>
      <c r="BB113" s="30">
        <f t="shared" si="73"/>
        <v>89</v>
      </c>
      <c r="BC113" s="30">
        <f t="shared" si="73"/>
        <v>89</v>
      </c>
      <c r="BD113" s="30">
        <f t="shared" si="73"/>
        <v>89</v>
      </c>
      <c r="BE113" s="30">
        <f t="shared" si="73"/>
        <v>62</v>
      </c>
      <c r="BF113" s="30">
        <f t="shared" si="73"/>
        <v>48</v>
      </c>
      <c r="BG113" s="30">
        <f t="shared" si="73"/>
        <v>41</v>
      </c>
      <c r="BH113" s="30">
        <f t="shared" si="73"/>
        <v>75</v>
      </c>
      <c r="BI113" s="30">
        <f t="shared" si="73"/>
        <v>91</v>
      </c>
      <c r="BJ113" s="30">
        <f t="shared" si="73"/>
        <v>79</v>
      </c>
      <c r="BK113" s="30">
        <f t="shared" si="73"/>
        <v>101</v>
      </c>
      <c r="BL113" s="30">
        <f t="shared" si="73"/>
        <v>104</v>
      </c>
      <c r="BM113" s="30">
        <f t="shared" si="73"/>
        <v>79</v>
      </c>
      <c r="BN113" s="30">
        <f t="shared" si="73"/>
        <v>83</v>
      </c>
      <c r="BO113" s="30">
        <f t="shared" si="73"/>
        <v>85</v>
      </c>
      <c r="BP113" s="30">
        <f t="shared" si="73"/>
        <v>74</v>
      </c>
      <c r="BQ113" s="30">
        <f t="shared" si="73"/>
        <v>63</v>
      </c>
      <c r="BR113" s="30">
        <f t="shared" si="73"/>
        <v>63</v>
      </c>
      <c r="BS113" s="30">
        <f t="shared" si="73"/>
        <v>34</v>
      </c>
      <c r="BT113" s="30">
        <f t="shared" si="73"/>
        <v>22</v>
      </c>
      <c r="BU113" s="30">
        <f t="shared" si="73"/>
        <v>64</v>
      </c>
      <c r="BV113" s="30">
        <f t="shared" si="73"/>
        <v>22</v>
      </c>
      <c r="BW113" s="30">
        <f t="shared" ref="BW113:EH113" si="74">COUNT(BW8:BW111)</f>
        <v>76</v>
      </c>
      <c r="BX113" s="30">
        <f t="shared" si="74"/>
        <v>63</v>
      </c>
      <c r="BY113" s="30">
        <f t="shared" si="74"/>
        <v>23</v>
      </c>
      <c r="BZ113" s="30">
        <f t="shared" si="74"/>
        <v>84</v>
      </c>
      <c r="CA113" s="30">
        <f t="shared" si="74"/>
        <v>88</v>
      </c>
      <c r="CB113" s="30">
        <f t="shared" si="74"/>
        <v>75</v>
      </c>
      <c r="CC113" s="30">
        <f t="shared" si="74"/>
        <v>23</v>
      </c>
      <c r="CD113" s="30">
        <f t="shared" si="74"/>
        <v>94</v>
      </c>
      <c r="CE113" s="30">
        <f t="shared" si="74"/>
        <v>7</v>
      </c>
      <c r="CF113" s="30">
        <f t="shared" si="74"/>
        <v>8</v>
      </c>
      <c r="CG113" s="30">
        <f t="shared" si="74"/>
        <v>103</v>
      </c>
      <c r="CH113" s="30">
        <f t="shared" si="74"/>
        <v>104</v>
      </c>
      <c r="CI113" s="30">
        <f t="shared" si="74"/>
        <v>68</v>
      </c>
      <c r="CJ113" s="30">
        <f t="shared" si="74"/>
        <v>61</v>
      </c>
      <c r="CK113" s="30">
        <f t="shared" si="74"/>
        <v>86</v>
      </c>
      <c r="CL113" s="30">
        <f t="shared" si="74"/>
        <v>104</v>
      </c>
      <c r="CM113" s="30">
        <f t="shared" si="74"/>
        <v>104</v>
      </c>
      <c r="CN113" s="30">
        <f t="shared" si="74"/>
        <v>104</v>
      </c>
      <c r="CO113" s="30">
        <f t="shared" si="74"/>
        <v>98</v>
      </c>
      <c r="CP113" s="30">
        <f t="shared" si="74"/>
        <v>98</v>
      </c>
      <c r="CQ113" s="30">
        <f t="shared" si="74"/>
        <v>104</v>
      </c>
      <c r="CR113" s="30">
        <f t="shared" si="74"/>
        <v>100</v>
      </c>
      <c r="CS113" s="30">
        <f t="shared" si="74"/>
        <v>104</v>
      </c>
      <c r="CT113" s="30">
        <f t="shared" si="74"/>
        <v>87</v>
      </c>
      <c r="CU113" s="30">
        <f t="shared" si="74"/>
        <v>91</v>
      </c>
      <c r="CV113" s="30">
        <f t="shared" si="74"/>
        <v>91</v>
      </c>
      <c r="CW113" s="30">
        <f t="shared" si="74"/>
        <v>79</v>
      </c>
      <c r="CX113" s="30">
        <f t="shared" si="74"/>
        <v>91</v>
      </c>
      <c r="CY113" s="30">
        <f t="shared" si="74"/>
        <v>91</v>
      </c>
      <c r="CZ113" s="30">
        <f t="shared" si="74"/>
        <v>60</v>
      </c>
      <c r="DA113" s="30">
        <f t="shared" si="74"/>
        <v>100</v>
      </c>
      <c r="DB113" s="30">
        <f t="shared" si="74"/>
        <v>88</v>
      </c>
      <c r="DC113" s="30">
        <f t="shared" si="74"/>
        <v>88</v>
      </c>
      <c r="DD113" s="30">
        <f t="shared" si="74"/>
        <v>64</v>
      </c>
      <c r="DE113" s="30">
        <f t="shared" si="74"/>
        <v>96</v>
      </c>
      <c r="DF113" s="30">
        <f t="shared" si="74"/>
        <v>78</v>
      </c>
      <c r="DG113" s="30">
        <f t="shared" si="74"/>
        <v>97</v>
      </c>
      <c r="DH113" s="30">
        <f t="shared" si="74"/>
        <v>104</v>
      </c>
      <c r="DI113" s="30">
        <f t="shared" si="74"/>
        <v>91</v>
      </c>
      <c r="DJ113" s="30">
        <f t="shared" si="74"/>
        <v>88</v>
      </c>
      <c r="DK113" s="30">
        <f t="shared" si="74"/>
        <v>88</v>
      </c>
      <c r="DL113" s="30">
        <f t="shared" si="74"/>
        <v>81</v>
      </c>
      <c r="DM113" s="30">
        <f t="shared" si="74"/>
        <v>89</v>
      </c>
      <c r="DN113" s="30">
        <f t="shared" si="74"/>
        <v>91</v>
      </c>
      <c r="DO113" s="30">
        <f t="shared" si="74"/>
        <v>101</v>
      </c>
      <c r="DP113" s="30">
        <f t="shared" si="74"/>
        <v>101</v>
      </c>
      <c r="DQ113" s="30">
        <f t="shared" si="74"/>
        <v>101</v>
      </c>
      <c r="DR113" s="30">
        <f t="shared" si="74"/>
        <v>101</v>
      </c>
      <c r="DS113" s="30">
        <f t="shared" si="74"/>
        <v>101</v>
      </c>
      <c r="DT113" s="30">
        <f t="shared" si="74"/>
        <v>100</v>
      </c>
      <c r="DU113" s="30">
        <f t="shared" si="74"/>
        <v>100</v>
      </c>
      <c r="DV113" s="30">
        <f t="shared" si="74"/>
        <v>100</v>
      </c>
      <c r="DW113" s="30">
        <f t="shared" si="74"/>
        <v>100</v>
      </c>
      <c r="DX113" s="30">
        <f t="shared" si="74"/>
        <v>100</v>
      </c>
      <c r="DY113" s="30">
        <f t="shared" si="74"/>
        <v>100</v>
      </c>
      <c r="DZ113" s="30">
        <f t="shared" si="74"/>
        <v>100</v>
      </c>
      <c r="EA113" s="30">
        <f t="shared" si="74"/>
        <v>100</v>
      </c>
      <c r="EB113" s="30">
        <f t="shared" si="74"/>
        <v>100</v>
      </c>
      <c r="EC113" s="30">
        <f t="shared" si="74"/>
        <v>100</v>
      </c>
      <c r="ED113" s="30">
        <f t="shared" si="74"/>
        <v>100</v>
      </c>
      <c r="EE113" s="30">
        <f t="shared" si="74"/>
        <v>100</v>
      </c>
      <c r="EF113" s="30">
        <f t="shared" si="74"/>
        <v>100</v>
      </c>
      <c r="EG113" s="30">
        <f t="shared" si="74"/>
        <v>100</v>
      </c>
      <c r="EH113" s="30">
        <f t="shared" si="74"/>
        <v>100</v>
      </c>
      <c r="EI113" s="30">
        <f t="shared" ref="EI113:GT113" si="75">COUNT(EI8:EI111)</f>
        <v>100</v>
      </c>
      <c r="EJ113" s="30">
        <f t="shared" si="75"/>
        <v>100</v>
      </c>
      <c r="EK113" s="30">
        <f t="shared" si="75"/>
        <v>100</v>
      </c>
      <c r="EL113" s="30">
        <f t="shared" si="75"/>
        <v>100</v>
      </c>
      <c r="EM113" s="30">
        <f t="shared" si="75"/>
        <v>100</v>
      </c>
      <c r="EN113" s="30">
        <f t="shared" si="75"/>
        <v>100</v>
      </c>
      <c r="EO113" s="30">
        <f t="shared" si="75"/>
        <v>100</v>
      </c>
      <c r="EP113" s="30">
        <f t="shared" si="75"/>
        <v>100</v>
      </c>
      <c r="EQ113" s="30">
        <f t="shared" si="75"/>
        <v>100</v>
      </c>
      <c r="ER113" s="30">
        <f t="shared" si="75"/>
        <v>100</v>
      </c>
      <c r="ES113" s="30">
        <f t="shared" si="75"/>
        <v>100</v>
      </c>
      <c r="ET113" s="30">
        <f t="shared" si="75"/>
        <v>100</v>
      </c>
      <c r="EU113" s="30">
        <f t="shared" si="75"/>
        <v>98</v>
      </c>
      <c r="EV113" s="30">
        <f t="shared" si="75"/>
        <v>98</v>
      </c>
      <c r="EW113" s="30">
        <f t="shared" si="75"/>
        <v>98</v>
      </c>
      <c r="EX113" s="30">
        <f t="shared" si="75"/>
        <v>98</v>
      </c>
      <c r="EY113" s="30">
        <f t="shared" si="75"/>
        <v>100</v>
      </c>
      <c r="EZ113" s="30">
        <f t="shared" si="75"/>
        <v>88</v>
      </c>
      <c r="FA113" s="30">
        <f t="shared" si="75"/>
        <v>89</v>
      </c>
      <c r="FB113" s="30">
        <f t="shared" si="75"/>
        <v>89</v>
      </c>
      <c r="FC113" s="30">
        <f t="shared" si="75"/>
        <v>103</v>
      </c>
      <c r="FD113" s="30">
        <f t="shared" si="75"/>
        <v>90</v>
      </c>
      <c r="FE113" s="30">
        <f t="shared" si="75"/>
        <v>90</v>
      </c>
      <c r="FF113" s="30">
        <f t="shared" si="75"/>
        <v>104</v>
      </c>
      <c r="FG113" s="30">
        <f t="shared" si="75"/>
        <v>104</v>
      </c>
      <c r="FH113" s="30">
        <f t="shared" si="75"/>
        <v>95</v>
      </c>
      <c r="FI113" s="30">
        <f t="shared" si="75"/>
        <v>96</v>
      </c>
      <c r="FJ113" s="30">
        <f t="shared" si="75"/>
        <v>101</v>
      </c>
      <c r="FK113" s="30">
        <f t="shared" si="75"/>
        <v>101</v>
      </c>
      <c r="FL113" s="30">
        <f t="shared" si="75"/>
        <v>95</v>
      </c>
      <c r="FM113" s="30">
        <f t="shared" si="75"/>
        <v>67</v>
      </c>
      <c r="FN113" s="30">
        <f t="shared" si="75"/>
        <v>83</v>
      </c>
      <c r="FO113" s="30">
        <f t="shared" si="75"/>
        <v>52</v>
      </c>
      <c r="FP113" s="30">
        <f t="shared" si="75"/>
        <v>52</v>
      </c>
      <c r="FQ113" s="30">
        <f t="shared" si="75"/>
        <v>91</v>
      </c>
      <c r="FR113" s="30">
        <f t="shared" si="75"/>
        <v>90</v>
      </c>
      <c r="FS113" s="30">
        <f t="shared" si="75"/>
        <v>90</v>
      </c>
      <c r="FT113" s="30">
        <f t="shared" si="75"/>
        <v>88</v>
      </c>
      <c r="FU113" s="30">
        <f t="shared" si="75"/>
        <v>90</v>
      </c>
      <c r="FV113" s="30">
        <f t="shared" si="75"/>
        <v>81</v>
      </c>
      <c r="FW113" s="30">
        <f t="shared" si="75"/>
        <v>54</v>
      </c>
      <c r="FX113" s="125">
        <f t="shared" si="75"/>
        <v>70</v>
      </c>
      <c r="FY113" s="30">
        <f t="shared" si="75"/>
        <v>81</v>
      </c>
      <c r="FZ113" s="30">
        <f t="shared" si="75"/>
        <v>93</v>
      </c>
      <c r="GA113" s="30">
        <f t="shared" si="75"/>
        <v>102</v>
      </c>
      <c r="GB113" s="30">
        <f t="shared" si="75"/>
        <v>104</v>
      </c>
      <c r="GC113" s="30">
        <f t="shared" si="75"/>
        <v>104</v>
      </c>
      <c r="GD113" s="30">
        <f t="shared" si="75"/>
        <v>91</v>
      </c>
      <c r="GE113" s="30">
        <f t="shared" si="75"/>
        <v>72</v>
      </c>
      <c r="GF113" s="30">
        <f t="shared" si="75"/>
        <v>104</v>
      </c>
      <c r="GG113" s="30">
        <f t="shared" si="75"/>
        <v>97</v>
      </c>
      <c r="GH113" s="30">
        <f t="shared" si="75"/>
        <v>104</v>
      </c>
      <c r="GI113" s="30">
        <f t="shared" si="75"/>
        <v>104</v>
      </c>
      <c r="GJ113" s="30">
        <f t="shared" si="75"/>
        <v>104</v>
      </c>
      <c r="GK113" s="30">
        <f t="shared" si="75"/>
        <v>104</v>
      </c>
      <c r="GL113" s="30">
        <f t="shared" si="75"/>
        <v>104</v>
      </c>
      <c r="GM113" s="30">
        <f t="shared" si="75"/>
        <v>104</v>
      </c>
      <c r="GN113" s="30">
        <f t="shared" si="75"/>
        <v>90</v>
      </c>
      <c r="GO113" s="30">
        <f t="shared" si="75"/>
        <v>91</v>
      </c>
      <c r="GP113" s="30">
        <f t="shared" si="75"/>
        <v>104</v>
      </c>
      <c r="GQ113" s="30">
        <f t="shared" si="75"/>
        <v>91</v>
      </c>
      <c r="GR113" s="30">
        <f t="shared" si="75"/>
        <v>103</v>
      </c>
      <c r="GS113" s="30">
        <f t="shared" si="75"/>
        <v>90</v>
      </c>
      <c r="GT113" s="30">
        <f t="shared" si="75"/>
        <v>91</v>
      </c>
      <c r="GU113" s="30">
        <f t="shared" ref="GU113:IC113" si="76">COUNT(GU8:GU111)</f>
        <v>90</v>
      </c>
      <c r="GV113" s="30">
        <f t="shared" si="76"/>
        <v>104</v>
      </c>
      <c r="GW113" s="30">
        <f t="shared" si="76"/>
        <v>89</v>
      </c>
      <c r="GX113" s="30">
        <f t="shared" si="76"/>
        <v>100</v>
      </c>
      <c r="GY113" s="30">
        <f t="shared" si="76"/>
        <v>96</v>
      </c>
      <c r="GZ113" s="30">
        <f t="shared" si="76"/>
        <v>93</v>
      </c>
      <c r="HA113" s="30">
        <f t="shared" si="76"/>
        <v>104</v>
      </c>
      <c r="HB113" s="30">
        <f t="shared" si="76"/>
        <v>99</v>
      </c>
      <c r="HC113" s="30">
        <f t="shared" si="76"/>
        <v>98</v>
      </c>
      <c r="HD113" s="30">
        <f t="shared" si="76"/>
        <v>98</v>
      </c>
      <c r="HE113" s="30">
        <f t="shared" si="76"/>
        <v>99</v>
      </c>
      <c r="HF113" s="30">
        <f t="shared" si="76"/>
        <v>95</v>
      </c>
      <c r="HG113" s="30">
        <f t="shared" si="76"/>
        <v>99</v>
      </c>
      <c r="HH113" s="30">
        <f t="shared" si="76"/>
        <v>88</v>
      </c>
      <c r="HI113" s="30">
        <f t="shared" si="76"/>
        <v>104</v>
      </c>
      <c r="HJ113" s="30">
        <f t="shared" si="76"/>
        <v>99</v>
      </c>
      <c r="HK113" s="30">
        <f t="shared" si="76"/>
        <v>100</v>
      </c>
      <c r="HL113" s="30">
        <f t="shared" si="76"/>
        <v>88</v>
      </c>
      <c r="HM113" s="30">
        <f t="shared" si="76"/>
        <v>104</v>
      </c>
      <c r="HN113" s="30">
        <f t="shared" si="76"/>
        <v>88</v>
      </c>
      <c r="HO113" s="30">
        <f t="shared" si="76"/>
        <v>99</v>
      </c>
      <c r="HP113" s="30">
        <f t="shared" si="76"/>
        <v>91</v>
      </c>
      <c r="HQ113" s="30">
        <f t="shared" si="76"/>
        <v>98</v>
      </c>
      <c r="HR113" s="30">
        <f t="shared" si="76"/>
        <v>97</v>
      </c>
      <c r="HS113" s="30">
        <f t="shared" si="76"/>
        <v>99</v>
      </c>
      <c r="HT113" s="30">
        <f t="shared" si="76"/>
        <v>99</v>
      </c>
      <c r="HU113" s="30">
        <f t="shared" si="76"/>
        <v>104</v>
      </c>
      <c r="HV113" s="30">
        <f t="shared" si="76"/>
        <v>59</v>
      </c>
      <c r="HW113" s="30">
        <f t="shared" si="76"/>
        <v>90</v>
      </c>
      <c r="HX113" s="30">
        <f t="shared" si="76"/>
        <v>88</v>
      </c>
      <c r="HY113" s="30">
        <f t="shared" si="76"/>
        <v>100</v>
      </c>
      <c r="HZ113" s="30">
        <v>104</v>
      </c>
      <c r="IA113" s="30">
        <v>104</v>
      </c>
      <c r="IB113" s="30">
        <f t="shared" si="76"/>
        <v>104</v>
      </c>
      <c r="IC113" s="30">
        <f t="shared" si="76"/>
        <v>104</v>
      </c>
      <c r="ID113" s="30">
        <f>SUM(ID8:ID111)</f>
        <v>47</v>
      </c>
      <c r="IE113" s="30">
        <f>SUM(IE8:IE111)</f>
        <v>94</v>
      </c>
    </row>
    <row r="114" spans="1:239">
      <c r="A114" s="69" t="s">
        <v>866</v>
      </c>
      <c r="B114" s="30"/>
      <c r="C114" s="30">
        <f t="shared" ref="C114:I114" si="77">AVERAGE(C8:C111)</f>
        <v>70.022222222222226</v>
      </c>
      <c r="D114" s="30">
        <f t="shared" si="77"/>
        <v>71.270192307692312</v>
      </c>
      <c r="E114" s="30">
        <f t="shared" si="77"/>
        <v>70.711538461538467</v>
      </c>
      <c r="F114" s="30">
        <f t="shared" si="77"/>
        <v>74.201098901098902</v>
      </c>
      <c r="G114" s="30">
        <f t="shared" si="77"/>
        <v>103.31521739130434</v>
      </c>
      <c r="H114" s="30">
        <f t="shared" si="77"/>
        <v>103.17977528089888</v>
      </c>
      <c r="I114" s="30">
        <f t="shared" si="77"/>
        <v>117.48543689320388</v>
      </c>
      <c r="K114" s="31">
        <f t="shared" ref="K114:BV114" si="78">AVERAGE(K8:K111)</f>
        <v>0.20282129084945794</v>
      </c>
      <c r="L114" s="31">
        <f t="shared" si="78"/>
        <v>7.0564625976576062E-2</v>
      </c>
      <c r="M114" s="30">
        <f t="shared" si="78"/>
        <v>0.74038461538461542</v>
      </c>
      <c r="N114" s="30">
        <f t="shared" si="78"/>
        <v>105.16346153846153</v>
      </c>
      <c r="O114" s="30">
        <f t="shared" si="78"/>
        <v>111.0032967032967</v>
      </c>
      <c r="P114" s="32">
        <f t="shared" si="78"/>
        <v>60.167472527472512</v>
      </c>
      <c r="Q114" s="32">
        <f t="shared" si="78"/>
        <v>62.061208791208827</v>
      </c>
      <c r="R114" s="32">
        <f t="shared" si="78"/>
        <v>58.364065934065927</v>
      </c>
      <c r="S114" s="30">
        <f t="shared" si="78"/>
        <v>510.4111111111111</v>
      </c>
      <c r="T114" s="30">
        <f t="shared" si="78"/>
        <v>3560.9809430834125</v>
      </c>
      <c r="U114" s="30">
        <f t="shared" si="78"/>
        <v>3912.2294462365599</v>
      </c>
      <c r="V114" s="30">
        <f t="shared" si="78"/>
        <v>3798.4906078644722</v>
      </c>
      <c r="W114" s="30">
        <f t="shared" si="78"/>
        <v>3020.4326923076924</v>
      </c>
      <c r="X114" s="30">
        <f t="shared" si="78"/>
        <v>3006.1137265587254</v>
      </c>
      <c r="Y114" s="30">
        <f t="shared" si="78"/>
        <v>4.4038461538461542</v>
      </c>
      <c r="Z114" s="30">
        <f t="shared" si="78"/>
        <v>0.70192307692307687</v>
      </c>
      <c r="AA114" s="31">
        <f t="shared" si="78"/>
        <v>1.8107594936708862</v>
      </c>
      <c r="AB114" s="32">
        <f t="shared" si="78"/>
        <v>67.946664281786937</v>
      </c>
      <c r="AC114" s="30">
        <f t="shared" si="78"/>
        <v>60.465753424657535</v>
      </c>
      <c r="AD114" s="30">
        <f t="shared" si="78"/>
        <v>51.380357142857129</v>
      </c>
      <c r="AE114" s="30">
        <f t="shared" si="78"/>
        <v>34.499999999999993</v>
      </c>
      <c r="AF114" s="32">
        <f t="shared" si="78"/>
        <v>44.350327868852467</v>
      </c>
      <c r="AG114" s="32">
        <f t="shared" si="78"/>
        <v>45.415500307692334</v>
      </c>
      <c r="AH114" s="32">
        <f t="shared" si="78"/>
        <v>44.153846153846168</v>
      </c>
      <c r="AI114" s="32">
        <f t="shared" si="78"/>
        <v>44.908885991561178</v>
      </c>
      <c r="AJ114" s="30">
        <f t="shared" si="78"/>
        <v>0.75961538461538458</v>
      </c>
      <c r="AK114" s="32">
        <f t="shared" si="78"/>
        <v>44.278144166666671</v>
      </c>
      <c r="AL114" s="32">
        <f t="shared" si="78"/>
        <v>44.392990990990988</v>
      </c>
      <c r="AM114" s="32">
        <f t="shared" si="78"/>
        <v>43.707858058608053</v>
      </c>
      <c r="AN114" s="31">
        <f t="shared" si="78"/>
        <v>42.599848571428595</v>
      </c>
      <c r="AO114" s="30">
        <f t="shared" si="78"/>
        <v>0.75</v>
      </c>
      <c r="AP114" s="120">
        <f t="shared" si="78"/>
        <v>9.1176432098765414E-2</v>
      </c>
      <c r="AQ114" s="30">
        <f t="shared" si="78"/>
        <v>46.222222222222221</v>
      </c>
      <c r="AR114" s="30">
        <f t="shared" si="78"/>
        <v>0.28191693611474439</v>
      </c>
      <c r="AS114" s="32">
        <f t="shared" si="78"/>
        <v>23.431159420289859</v>
      </c>
      <c r="AT114" s="119">
        <f t="shared" si="78"/>
        <v>3.7683000000000009</v>
      </c>
      <c r="AU114" s="119">
        <f t="shared" si="78"/>
        <v>4.7277874999999998</v>
      </c>
      <c r="AV114" s="119">
        <f t="shared" si="78"/>
        <v>4.2570875000000008</v>
      </c>
      <c r="AW114" s="119">
        <f t="shared" si="78"/>
        <v>0.76923076923076927</v>
      </c>
      <c r="AX114" s="32">
        <f t="shared" si="78"/>
        <v>55.83896583653847</v>
      </c>
      <c r="AY114" s="32">
        <f t="shared" si="78"/>
        <v>72.083335116279088</v>
      </c>
      <c r="AZ114" s="32">
        <f t="shared" si="78"/>
        <v>64.772227674418616</v>
      </c>
      <c r="BA114" s="32">
        <f t="shared" si="78"/>
        <v>0.81730769230769229</v>
      </c>
      <c r="BB114" s="32">
        <f t="shared" si="78"/>
        <v>43.687303370786509</v>
      </c>
      <c r="BC114" s="32">
        <f t="shared" si="78"/>
        <v>36.188314606741564</v>
      </c>
      <c r="BD114" s="32">
        <f t="shared" si="78"/>
        <v>28.657191011235948</v>
      </c>
      <c r="BE114" s="32">
        <f t="shared" si="78"/>
        <v>3.6074999999999995</v>
      </c>
      <c r="BF114" s="32">
        <f t="shared" si="78"/>
        <v>33.97187499999999</v>
      </c>
      <c r="BG114" s="32">
        <f t="shared" si="78"/>
        <v>1.3577073170731706</v>
      </c>
      <c r="BH114" s="30">
        <f t="shared" si="78"/>
        <v>161.38666666666666</v>
      </c>
      <c r="BI114" s="30">
        <f t="shared" si="78"/>
        <v>156.81868131868131</v>
      </c>
      <c r="BJ114" s="30">
        <f t="shared" si="78"/>
        <v>4.321518987341773</v>
      </c>
      <c r="BK114" s="30">
        <f t="shared" si="78"/>
        <v>2.241089108910892</v>
      </c>
      <c r="BL114" s="30">
        <f t="shared" si="78"/>
        <v>0.82692307692307687</v>
      </c>
      <c r="BM114" s="30">
        <f t="shared" si="78"/>
        <v>2.3240506329113932</v>
      </c>
      <c r="BN114" s="30">
        <f t="shared" si="78"/>
        <v>1.9562495697074003</v>
      </c>
      <c r="BO114" s="30">
        <f t="shared" si="78"/>
        <v>60.839215686274514</v>
      </c>
      <c r="BP114" s="30">
        <f t="shared" si="78"/>
        <v>62.067567567567565</v>
      </c>
      <c r="BQ114" s="30">
        <f t="shared" si="78"/>
        <v>73.857142857142861</v>
      </c>
      <c r="BR114" s="31">
        <f t="shared" si="78"/>
        <v>1.2792121195899029</v>
      </c>
      <c r="BS114" s="30">
        <f t="shared" si="78"/>
        <v>72.574999999999989</v>
      </c>
      <c r="BT114" s="30">
        <f t="shared" si="78"/>
        <v>76.36363636363636</v>
      </c>
      <c r="BU114" s="30">
        <f t="shared" si="78"/>
        <v>73.84375</v>
      </c>
      <c r="BV114" s="30">
        <f t="shared" si="78"/>
        <v>73.318181818181813</v>
      </c>
      <c r="BW114" s="30">
        <f t="shared" ref="BW114:EH114" si="79">AVERAGE(BW8:BW111)</f>
        <v>65.118421052631575</v>
      </c>
      <c r="BX114" s="32">
        <f t="shared" si="79"/>
        <v>59.616666666666674</v>
      </c>
      <c r="BY114" s="30">
        <f t="shared" si="79"/>
        <v>70.347826086956516</v>
      </c>
      <c r="BZ114" s="30">
        <f t="shared" si="79"/>
        <v>62.511011904761894</v>
      </c>
      <c r="CA114" s="30">
        <f t="shared" si="79"/>
        <v>59.534090909090907</v>
      </c>
      <c r="CB114" s="30">
        <f t="shared" si="79"/>
        <v>57.640555555555572</v>
      </c>
      <c r="CC114" s="30">
        <f t="shared" si="79"/>
        <v>70.826086956521735</v>
      </c>
      <c r="CD114" s="30">
        <f t="shared" si="79"/>
        <v>59.357432033096913</v>
      </c>
      <c r="CE114" s="30">
        <f t="shared" si="79"/>
        <v>62.285714285714285</v>
      </c>
      <c r="CF114" s="30">
        <f t="shared" si="79"/>
        <v>65.712499999999991</v>
      </c>
      <c r="CG114" s="32">
        <f t="shared" si="79"/>
        <v>59.384452535059289</v>
      </c>
      <c r="CH114" s="30">
        <f t="shared" si="79"/>
        <v>0.90384615384615385</v>
      </c>
      <c r="CI114" s="30">
        <f t="shared" si="79"/>
        <v>58.395833333333329</v>
      </c>
      <c r="CJ114" s="32">
        <f t="shared" si="79"/>
        <v>64.460655737704911</v>
      </c>
      <c r="CK114" s="30">
        <f t="shared" si="79"/>
        <v>51.609333548664942</v>
      </c>
      <c r="CL114" s="30">
        <f t="shared" si="79"/>
        <v>66.630021367521351</v>
      </c>
      <c r="CM114" s="30">
        <f t="shared" si="79"/>
        <v>58.119945679320686</v>
      </c>
      <c r="CN114" s="30">
        <f t="shared" si="79"/>
        <v>57.240384615384613</v>
      </c>
      <c r="CO114" s="30">
        <f t="shared" si="79"/>
        <v>71.938775510204081</v>
      </c>
      <c r="CP114" s="30">
        <f t="shared" si="79"/>
        <v>71.408163265306129</v>
      </c>
      <c r="CQ114" s="30">
        <f t="shared" si="79"/>
        <v>75.788461538461533</v>
      </c>
      <c r="CR114" s="30">
        <f t="shared" si="79"/>
        <v>70.84</v>
      </c>
      <c r="CS114" s="30">
        <f t="shared" si="79"/>
        <v>76.17307692307692</v>
      </c>
      <c r="CT114" s="32">
        <f t="shared" si="79"/>
        <v>77.159961685823774</v>
      </c>
      <c r="CU114" s="32">
        <f t="shared" si="79"/>
        <v>70.254761904761935</v>
      </c>
      <c r="CV114" s="32">
        <f t="shared" si="79"/>
        <v>66.571718281718276</v>
      </c>
      <c r="CW114" s="32">
        <f t="shared" si="79"/>
        <v>39.596694796061897</v>
      </c>
      <c r="CX114" s="32">
        <f t="shared" si="79"/>
        <v>71.388191808191792</v>
      </c>
      <c r="CY114" s="30">
        <f t="shared" si="79"/>
        <v>75.406593406593402</v>
      </c>
      <c r="CZ114" s="30">
        <f t="shared" si="79"/>
        <v>66.079722222222216</v>
      </c>
      <c r="DA114" s="30">
        <f t="shared" si="79"/>
        <v>67.12</v>
      </c>
      <c r="DB114" s="30">
        <f t="shared" si="79"/>
        <v>63.5</v>
      </c>
      <c r="DC114" s="30">
        <f t="shared" si="79"/>
        <v>65.999179292929298</v>
      </c>
      <c r="DD114" s="30">
        <f t="shared" si="79"/>
        <v>61.75338541666666</v>
      </c>
      <c r="DE114" s="30">
        <f t="shared" si="79"/>
        <v>52.791666666666664</v>
      </c>
      <c r="DF114" s="30">
        <f t="shared" si="79"/>
        <v>54.820512820512818</v>
      </c>
      <c r="DG114" s="30">
        <f t="shared" si="79"/>
        <v>54.000744558991983</v>
      </c>
      <c r="DH114" s="30">
        <f t="shared" si="79"/>
        <v>32.096153846153847</v>
      </c>
      <c r="DI114" s="30">
        <f t="shared" si="79"/>
        <v>44.637362637362635</v>
      </c>
      <c r="DJ114" s="32">
        <f t="shared" si="79"/>
        <v>53.842954545454539</v>
      </c>
      <c r="DK114" s="32">
        <f t="shared" si="79"/>
        <v>1.2667045454545451</v>
      </c>
      <c r="DL114" s="31">
        <f t="shared" si="79"/>
        <v>0.16381766296296299</v>
      </c>
      <c r="DM114" s="31">
        <f t="shared" si="79"/>
        <v>0.21348314606741572</v>
      </c>
      <c r="DN114" s="31">
        <f t="shared" si="79"/>
        <v>4.676857666573806</v>
      </c>
      <c r="DO114" s="31">
        <f t="shared" si="79"/>
        <v>2.8217821782178216</v>
      </c>
      <c r="DP114" s="31">
        <f t="shared" si="79"/>
        <v>4.5049504950495045</v>
      </c>
      <c r="DQ114" s="31">
        <f t="shared" si="79"/>
        <v>-1.6732673267326732</v>
      </c>
      <c r="DR114" s="31">
        <f t="shared" si="79"/>
        <v>8.3267326732673261</v>
      </c>
      <c r="DS114" s="30">
        <f t="shared" si="79"/>
        <v>102.51485148514851</v>
      </c>
      <c r="DT114" s="30">
        <f t="shared" si="79"/>
        <v>247.71</v>
      </c>
      <c r="DU114" s="30">
        <f t="shared" si="79"/>
        <v>343.03</v>
      </c>
      <c r="DV114" s="30">
        <f t="shared" si="79"/>
        <v>48.72</v>
      </c>
      <c r="DW114" s="31">
        <f t="shared" si="79"/>
        <v>2.1573468328899597</v>
      </c>
      <c r="DX114" s="31">
        <f t="shared" si="79"/>
        <v>5.2421789166149191</v>
      </c>
      <c r="DY114" s="31">
        <f t="shared" si="79"/>
        <v>-3.0848320837249581</v>
      </c>
      <c r="DZ114" s="31">
        <f t="shared" si="79"/>
        <v>6.915167916275041</v>
      </c>
      <c r="EA114" s="30">
        <f t="shared" si="79"/>
        <v>56.19</v>
      </c>
      <c r="EB114" s="30">
        <f t="shared" si="79"/>
        <v>150.68</v>
      </c>
      <c r="EC114" s="30">
        <f t="shared" si="79"/>
        <v>184.91</v>
      </c>
      <c r="ED114" s="30">
        <f t="shared" si="79"/>
        <v>27.78</v>
      </c>
      <c r="EE114" s="31">
        <f t="shared" si="79"/>
        <v>2.0662781822366436</v>
      </c>
      <c r="EF114" s="31">
        <f t="shared" si="79"/>
        <v>5.3520068857618011</v>
      </c>
      <c r="EG114" s="31">
        <f t="shared" si="79"/>
        <v>-3.2857287035251601</v>
      </c>
      <c r="EH114" s="31">
        <f t="shared" si="79"/>
        <v>6.81427129647484</v>
      </c>
      <c r="EI114" s="30">
        <f t="shared" ref="EI114:GT114" si="80">AVERAGE(EI8:EI111)</f>
        <v>37.770000000000003</v>
      </c>
      <c r="EJ114" s="30">
        <f t="shared" si="80"/>
        <v>109.48</v>
      </c>
      <c r="EK114" s="30">
        <f t="shared" si="80"/>
        <v>127.19</v>
      </c>
      <c r="EL114" s="30">
        <f t="shared" si="80"/>
        <v>19.73</v>
      </c>
      <c r="EM114" s="31">
        <f t="shared" si="80"/>
        <v>1.9499275271512115</v>
      </c>
      <c r="EN114" s="31">
        <f t="shared" si="80"/>
        <v>5.45738938031353</v>
      </c>
      <c r="EO114" s="31">
        <f t="shared" si="80"/>
        <v>-3.5074618531623183</v>
      </c>
      <c r="EP114" s="31">
        <f t="shared" si="80"/>
        <v>6.5925381468376854</v>
      </c>
      <c r="EQ114" s="30">
        <f t="shared" si="80"/>
        <v>21.93</v>
      </c>
      <c r="ER114" s="30">
        <f t="shared" si="80"/>
        <v>54.93</v>
      </c>
      <c r="ES114" s="30">
        <f t="shared" si="80"/>
        <v>72.3</v>
      </c>
      <c r="ET114" s="30">
        <f t="shared" si="80"/>
        <v>10.42</v>
      </c>
      <c r="EU114" s="31">
        <f t="shared" si="80"/>
        <v>2.1550711193568333</v>
      </c>
      <c r="EV114" s="31">
        <f t="shared" si="80"/>
        <v>5.2104720676149237</v>
      </c>
      <c r="EW114" s="31">
        <f t="shared" si="80"/>
        <v>-3.0554009482580913</v>
      </c>
      <c r="EX114" s="31">
        <f t="shared" si="80"/>
        <v>7.0466398680684383</v>
      </c>
      <c r="EY114" s="30">
        <f t="shared" si="80"/>
        <v>10.31</v>
      </c>
      <c r="EZ114" s="31">
        <f t="shared" si="80"/>
        <v>1.0436242952107055</v>
      </c>
      <c r="FA114" s="31">
        <f t="shared" si="80"/>
        <v>9.7944266095951509</v>
      </c>
      <c r="FB114" s="30">
        <f t="shared" si="80"/>
        <v>9.4157303370786511</v>
      </c>
      <c r="FC114" s="30">
        <f t="shared" si="80"/>
        <v>8.7378640776699032E-2</v>
      </c>
      <c r="FD114" s="30">
        <f t="shared" si="80"/>
        <v>0.17777777777777778</v>
      </c>
      <c r="FE114" s="30">
        <f t="shared" si="80"/>
        <v>1.3666666666666667</v>
      </c>
      <c r="FF114" s="31">
        <f t="shared" si="80"/>
        <v>0.31916317694652918</v>
      </c>
      <c r="FG114" s="31">
        <f t="shared" si="80"/>
        <v>-0.37355382413547839</v>
      </c>
      <c r="FH114" s="31">
        <f t="shared" si="80"/>
        <v>-0.36461251009589263</v>
      </c>
      <c r="FI114" s="31">
        <f t="shared" si="80"/>
        <v>-0.30366315542366534</v>
      </c>
      <c r="FJ114" s="31">
        <f t="shared" si="80"/>
        <v>-0.12115050766698225</v>
      </c>
      <c r="FK114" s="31">
        <f t="shared" si="80"/>
        <v>-0.31818491628091433</v>
      </c>
      <c r="FL114" s="31">
        <f t="shared" si="80"/>
        <v>-0.32572729560039348</v>
      </c>
      <c r="FM114" s="31">
        <f t="shared" si="80"/>
        <v>4.6913941791044778</v>
      </c>
      <c r="FN114" s="30">
        <f t="shared" si="80"/>
        <v>142.6987951807229</v>
      </c>
      <c r="FO114" s="31">
        <f t="shared" si="80"/>
        <v>14.788461538461535</v>
      </c>
      <c r="FP114" s="31">
        <f t="shared" si="80"/>
        <v>-0.43752927036598371</v>
      </c>
      <c r="FQ114" s="30">
        <f t="shared" si="80"/>
        <v>99.285714285714292</v>
      </c>
      <c r="FR114" s="30">
        <f t="shared" si="80"/>
        <v>106.25555555555556</v>
      </c>
      <c r="FS114" s="32">
        <f t="shared" si="80"/>
        <v>10.565555555555555</v>
      </c>
      <c r="FT114" s="30">
        <f t="shared" si="80"/>
        <v>36.215909090909093</v>
      </c>
      <c r="FU114" s="30">
        <f t="shared" si="80"/>
        <v>47.888888888888886</v>
      </c>
      <c r="FV114" s="32">
        <f t="shared" si="80"/>
        <v>31.823456790123466</v>
      </c>
      <c r="FW114" s="30">
        <f t="shared" si="80"/>
        <v>0.35574074074074075</v>
      </c>
      <c r="FX114" s="126">
        <f t="shared" si="80"/>
        <v>9.0857142857142854</v>
      </c>
      <c r="FY114" s="32">
        <f t="shared" si="80"/>
        <v>9.803703703703702</v>
      </c>
      <c r="FZ114" s="32">
        <f t="shared" si="80"/>
        <v>12.210752688172041</v>
      </c>
      <c r="GA114" s="32">
        <f t="shared" si="80"/>
        <v>8.1117647058823543</v>
      </c>
      <c r="GB114" s="30">
        <f t="shared" si="80"/>
        <v>0.19230769230769232</v>
      </c>
      <c r="GC114" s="32">
        <f t="shared" si="80"/>
        <v>31.070192307692317</v>
      </c>
      <c r="GD114" s="31">
        <f t="shared" si="80"/>
        <v>0.4606277879120878</v>
      </c>
      <c r="GE114" s="31">
        <f t="shared" si="80"/>
        <v>0.47138888888888897</v>
      </c>
      <c r="GF114" s="31">
        <f t="shared" si="80"/>
        <v>0.39361249999999981</v>
      </c>
      <c r="GG114" s="31">
        <f t="shared" si="80"/>
        <v>0.57206185567010326</v>
      </c>
      <c r="GH114" s="30">
        <f t="shared" si="80"/>
        <v>0.15384615384615385</v>
      </c>
      <c r="GI114" s="30">
        <f t="shared" si="80"/>
        <v>5.7692307692307696E-2</v>
      </c>
      <c r="GJ114" s="30">
        <f t="shared" si="80"/>
        <v>0.39423076923076922</v>
      </c>
      <c r="GK114" s="30">
        <f t="shared" si="80"/>
        <v>0.22115384615384615</v>
      </c>
      <c r="GL114" s="30">
        <f t="shared" si="80"/>
        <v>0.17307692307692307</v>
      </c>
      <c r="GM114" s="121">
        <f t="shared" si="80"/>
        <v>38778275.134615384</v>
      </c>
      <c r="GN114" s="31">
        <f t="shared" si="80"/>
        <v>47.552384777777803</v>
      </c>
      <c r="GO114" s="31">
        <f t="shared" si="80"/>
        <v>4.6413186813186806</v>
      </c>
      <c r="GP114" s="32">
        <f t="shared" si="80"/>
        <v>4.8210681057692311</v>
      </c>
      <c r="GQ114" s="32">
        <f t="shared" si="80"/>
        <v>44.354945054945055</v>
      </c>
      <c r="GR114" s="32">
        <f t="shared" si="80"/>
        <v>43.479932038834953</v>
      </c>
      <c r="GS114" s="32">
        <f t="shared" si="80"/>
        <v>47.545555555555559</v>
      </c>
      <c r="GT114" s="32">
        <f t="shared" si="80"/>
        <v>48.917949776164839</v>
      </c>
      <c r="GU114" s="31">
        <f t="shared" ref="GU114:IC114" si="81">AVERAGE(GU8:GU111)</f>
        <v>0.40151322222222219</v>
      </c>
      <c r="GV114" s="30">
        <f t="shared" si="81"/>
        <v>0.14423076923076922</v>
      </c>
      <c r="GW114" s="31">
        <f t="shared" si="81"/>
        <v>0.30110368539325821</v>
      </c>
      <c r="GX114" s="30">
        <f t="shared" si="81"/>
        <v>17.565000000000001</v>
      </c>
      <c r="GY114" s="30">
        <f t="shared" si="81"/>
        <v>0.25</v>
      </c>
      <c r="GZ114" s="30">
        <f t="shared" si="81"/>
        <v>0.13978494623655913</v>
      </c>
      <c r="HA114" s="31">
        <f t="shared" si="81"/>
        <v>9.144519230769232</v>
      </c>
      <c r="HB114" s="31">
        <f t="shared" si="81"/>
        <v>9.2696527373737378</v>
      </c>
      <c r="HC114" s="30">
        <f t="shared" si="81"/>
        <v>0.76530612244897955</v>
      </c>
      <c r="HD114" s="30">
        <f t="shared" si="81"/>
        <v>0.47959183673469385</v>
      </c>
      <c r="HE114" s="31">
        <f t="shared" si="81"/>
        <v>0.71966969696969696</v>
      </c>
      <c r="HF114" s="30">
        <f t="shared" si="81"/>
        <v>35.228319578947364</v>
      </c>
      <c r="HG114" s="30">
        <f t="shared" si="81"/>
        <v>62.141472338383842</v>
      </c>
      <c r="HH114" s="30">
        <f t="shared" si="81"/>
        <v>81.465909090909093</v>
      </c>
      <c r="HI114" s="31">
        <f t="shared" si="81"/>
        <v>0.35490066442307688</v>
      </c>
      <c r="HJ114" s="31">
        <f t="shared" si="81"/>
        <v>396.47598989899006</v>
      </c>
      <c r="HK114" s="31">
        <f t="shared" si="81"/>
        <v>0.44183623099999997</v>
      </c>
      <c r="HL114" s="31">
        <f t="shared" si="81"/>
        <v>0.41829545454545458</v>
      </c>
      <c r="HM114" s="30">
        <f t="shared" si="81"/>
        <v>39.259615384615387</v>
      </c>
      <c r="HN114" s="31">
        <f t="shared" si="81"/>
        <v>334.5990909090911</v>
      </c>
      <c r="HO114" s="30">
        <f t="shared" si="81"/>
        <v>48.464646464646464</v>
      </c>
      <c r="HP114" s="30">
        <f t="shared" si="81"/>
        <v>48.065934065934066</v>
      </c>
      <c r="HQ114" s="31">
        <f t="shared" si="81"/>
        <v>215.28160321632652</v>
      </c>
      <c r="HR114" s="30">
        <f t="shared" si="81"/>
        <v>54.353333639175254</v>
      </c>
      <c r="HS114" s="30">
        <f t="shared" si="81"/>
        <v>0.20202020202020202</v>
      </c>
      <c r="HT114" s="30">
        <f t="shared" si="81"/>
        <v>0.20202020202020202</v>
      </c>
      <c r="HU114" s="30">
        <f t="shared" si="81"/>
        <v>5101.125</v>
      </c>
      <c r="HV114" s="31">
        <f t="shared" si="81"/>
        <v>1.1513237457627117</v>
      </c>
      <c r="HW114" s="30">
        <f t="shared" si="81"/>
        <v>763743</v>
      </c>
      <c r="HX114" s="30">
        <f t="shared" si="81"/>
        <v>785732.34090909106</v>
      </c>
      <c r="HY114" s="31">
        <f t="shared" si="81"/>
        <v>0.28000000000000003</v>
      </c>
      <c r="HZ114" s="31"/>
      <c r="IA114" s="31"/>
      <c r="IB114" s="31">
        <f t="shared" si="81"/>
        <v>4.7211538461538458</v>
      </c>
      <c r="IC114" s="30">
        <f t="shared" si="81"/>
        <v>0.125</v>
      </c>
      <c r="ID114" s="31"/>
      <c r="IE114" s="30"/>
    </row>
    <row r="115" spans="1:239">
      <c r="A115" s="70" t="s">
        <v>867</v>
      </c>
      <c r="B115" s="32"/>
      <c r="C115" s="30">
        <f t="shared" ref="C115:I115" si="82">STDEV(C8:C111)</f>
        <v>43.391600123737966</v>
      </c>
      <c r="D115" s="30">
        <f t="shared" si="82"/>
        <v>45.034601324620532</v>
      </c>
      <c r="E115" s="30">
        <f t="shared" si="82"/>
        <v>45.378809707017332</v>
      </c>
      <c r="F115" s="30">
        <f t="shared" si="82"/>
        <v>42.865721851965937</v>
      </c>
      <c r="G115" s="30">
        <f t="shared" si="82"/>
        <v>74.882755148522278</v>
      </c>
      <c r="H115" s="30">
        <f t="shared" si="82"/>
        <v>73.9596883133202</v>
      </c>
      <c r="I115" s="30">
        <f t="shared" si="82"/>
        <v>75.747499030437154</v>
      </c>
      <c r="K115" s="31">
        <f t="shared" ref="K115:BV115" si="83">STDEV(K8:K111)</f>
        <v>0.17891834450696034</v>
      </c>
      <c r="L115" s="31">
        <f t="shared" si="83"/>
        <v>9.5622357342767195E-2</v>
      </c>
      <c r="M115" s="30">
        <f t="shared" si="83"/>
        <v>0.44054671038706023</v>
      </c>
      <c r="N115" s="30">
        <f t="shared" si="83"/>
        <v>76.954167494019032</v>
      </c>
      <c r="O115" s="30">
        <f t="shared" si="83"/>
        <v>74.12900834288746</v>
      </c>
      <c r="P115" s="32">
        <f t="shared" si="83"/>
        <v>10.173432676820338</v>
      </c>
      <c r="Q115" s="32">
        <f t="shared" si="83"/>
        <v>10.671220469110519</v>
      </c>
      <c r="R115" s="32">
        <f t="shared" si="83"/>
        <v>9.7497995395941839</v>
      </c>
      <c r="S115" s="30">
        <f t="shared" si="83"/>
        <v>461.86767632835472</v>
      </c>
      <c r="T115" s="30">
        <f t="shared" si="83"/>
        <v>3436.1617918602014</v>
      </c>
      <c r="U115" s="30">
        <f t="shared" si="83"/>
        <v>4142.1245100764545</v>
      </c>
      <c r="V115" s="30">
        <f t="shared" si="83"/>
        <v>3609.7710604506246</v>
      </c>
      <c r="W115" s="30">
        <f t="shared" si="83"/>
        <v>3377.8816127271912</v>
      </c>
      <c r="X115" s="30">
        <f t="shared" si="83"/>
        <v>3040.2364861817341</v>
      </c>
      <c r="Y115" s="30">
        <f t="shared" si="83"/>
        <v>1.0382886476829998</v>
      </c>
      <c r="Z115" s="30">
        <f t="shared" si="83"/>
        <v>0.45962854762556077</v>
      </c>
      <c r="AA115" s="31">
        <f t="shared" si="83"/>
        <v>1.2651196073503506</v>
      </c>
      <c r="AB115" s="32">
        <f t="shared" si="83"/>
        <v>43.129218019073669</v>
      </c>
      <c r="AC115" s="30">
        <f t="shared" si="83"/>
        <v>22.88442106651307</v>
      </c>
      <c r="AD115" s="30">
        <f t="shared" si="83"/>
        <v>26.863015600316697</v>
      </c>
      <c r="AE115" s="30">
        <f t="shared" si="83"/>
        <v>15.589804360542823</v>
      </c>
      <c r="AF115" s="32">
        <f t="shared" si="83"/>
        <v>9.4044022877963602</v>
      </c>
      <c r="AG115" s="32">
        <f t="shared" si="83"/>
        <v>9.8300897468503141</v>
      </c>
      <c r="AH115" s="32">
        <f t="shared" si="83"/>
        <v>8.7343981783784361</v>
      </c>
      <c r="AI115" s="32">
        <f t="shared" si="83"/>
        <v>9.1937740539290669</v>
      </c>
      <c r="AJ115" s="30">
        <f t="shared" si="83"/>
        <v>0.42938638330620432</v>
      </c>
      <c r="AK115" s="32">
        <f t="shared" si="83"/>
        <v>8.8786235958577056</v>
      </c>
      <c r="AL115" s="32">
        <f t="shared" si="83"/>
        <v>8.6680778532670288</v>
      </c>
      <c r="AM115" s="32">
        <f t="shared" si="83"/>
        <v>8.3655387415067981</v>
      </c>
      <c r="AN115" s="31">
        <f t="shared" si="83"/>
        <v>7.8060803388622837</v>
      </c>
      <c r="AO115" s="30">
        <f t="shared" si="83"/>
        <v>0.43643578047198472</v>
      </c>
      <c r="AP115" s="120">
        <f t="shared" si="83"/>
        <v>0.11278860138173739</v>
      </c>
      <c r="AQ115" s="30">
        <f t="shared" si="83"/>
        <v>18.968203896288813</v>
      </c>
      <c r="AR115" s="30">
        <f t="shared" si="83"/>
        <v>0.1742923844621426</v>
      </c>
      <c r="AS115" s="32">
        <f t="shared" si="83"/>
        <v>15.887488375173401</v>
      </c>
      <c r="AT115" s="119">
        <f t="shared" si="83"/>
        <v>2.2187744045368487</v>
      </c>
      <c r="AU115" s="119">
        <f t="shared" si="83"/>
        <v>1.9938392308114472</v>
      </c>
      <c r="AV115" s="119">
        <f t="shared" si="83"/>
        <v>2.0559432908112116</v>
      </c>
      <c r="AW115" s="119">
        <f t="shared" si="83"/>
        <v>0.42336537115199285</v>
      </c>
      <c r="AX115" s="32">
        <f t="shared" si="83"/>
        <v>27.930832719425982</v>
      </c>
      <c r="AY115" s="32">
        <f t="shared" si="83"/>
        <v>19.327846473218489</v>
      </c>
      <c r="AZ115" s="32">
        <f t="shared" si="83"/>
        <v>22.746558352548771</v>
      </c>
      <c r="BA115" s="32">
        <f t="shared" si="83"/>
        <v>0.3882853289003888</v>
      </c>
      <c r="BB115" s="32">
        <f t="shared" si="83"/>
        <v>27.648798213404454</v>
      </c>
      <c r="BC115" s="32">
        <f t="shared" si="83"/>
        <v>23.319153327252213</v>
      </c>
      <c r="BD115" s="32">
        <f t="shared" si="83"/>
        <v>19.717169374843902</v>
      </c>
      <c r="BE115" s="32">
        <f t="shared" si="83"/>
        <v>2.5617480504082542</v>
      </c>
      <c r="BF115" s="32">
        <f t="shared" si="83"/>
        <v>21.39232042124744</v>
      </c>
      <c r="BG115" s="32">
        <f t="shared" si="83"/>
        <v>1.4224225145553178</v>
      </c>
      <c r="BH115" s="30">
        <f t="shared" si="83"/>
        <v>218.73947192168259</v>
      </c>
      <c r="BI115" s="30">
        <f t="shared" si="83"/>
        <v>217.03826168678077</v>
      </c>
      <c r="BJ115" s="30">
        <f t="shared" si="83"/>
        <v>1.807723521383469</v>
      </c>
      <c r="BK115" s="30">
        <f t="shared" si="83"/>
        <v>1.5120250665846093</v>
      </c>
      <c r="BL115" s="30">
        <f t="shared" si="83"/>
        <v>0.38014579963067907</v>
      </c>
      <c r="BM115" s="30">
        <f t="shared" si="83"/>
        <v>1.3151450334247932</v>
      </c>
      <c r="BN115" s="30">
        <f t="shared" si="83"/>
        <v>1.5469553370847648</v>
      </c>
      <c r="BO115" s="30">
        <f t="shared" si="83"/>
        <v>72.939295976350607</v>
      </c>
      <c r="BP115" s="30">
        <f t="shared" si="83"/>
        <v>81.106446390265532</v>
      </c>
      <c r="BQ115" s="30">
        <f t="shared" si="83"/>
        <v>107.59135010544072</v>
      </c>
      <c r="BR115" s="31">
        <f t="shared" si="83"/>
        <v>1.7055831338365095</v>
      </c>
      <c r="BS115" s="30">
        <f t="shared" si="83"/>
        <v>25.396940432527202</v>
      </c>
      <c r="BT115" s="30">
        <f t="shared" si="83"/>
        <v>25.091348261417874</v>
      </c>
      <c r="BU115" s="30">
        <f t="shared" si="83"/>
        <v>24.452233156691566</v>
      </c>
      <c r="BV115" s="30">
        <f t="shared" si="83"/>
        <v>19.337568576259997</v>
      </c>
      <c r="BW115" s="30">
        <f t="shared" ref="BW115:EH115" si="84">STDEV(BW8:BW111)</f>
        <v>24.009979650283281</v>
      </c>
      <c r="BX115" s="32">
        <f t="shared" si="84"/>
        <v>28.093417033980753</v>
      </c>
      <c r="BY115" s="30">
        <f t="shared" si="84"/>
        <v>21.203791889985954</v>
      </c>
      <c r="BZ115" s="30">
        <f t="shared" si="84"/>
        <v>24.469364235280807</v>
      </c>
      <c r="CA115" s="30">
        <f t="shared" si="84"/>
        <v>29.017216001046869</v>
      </c>
      <c r="CB115" s="30">
        <f t="shared" si="84"/>
        <v>26.396642250428254</v>
      </c>
      <c r="CC115" s="30">
        <f t="shared" si="84"/>
        <v>24.690175031437175</v>
      </c>
      <c r="CD115" s="30">
        <f t="shared" si="84"/>
        <v>27.378644047323654</v>
      </c>
      <c r="CE115" s="30">
        <f t="shared" si="84"/>
        <v>41.708169806063523</v>
      </c>
      <c r="CF115" s="30">
        <f t="shared" si="84"/>
        <v>30.952979893472538</v>
      </c>
      <c r="CG115" s="32">
        <f t="shared" si="84"/>
        <v>27.912094042492274</v>
      </c>
      <c r="CH115" s="30">
        <f t="shared" si="84"/>
        <v>0.296229731410389</v>
      </c>
      <c r="CI115" s="30">
        <f t="shared" si="84"/>
        <v>26.73511649848184</v>
      </c>
      <c r="CJ115" s="32">
        <f t="shared" si="84"/>
        <v>23.725837032572205</v>
      </c>
      <c r="CK115" s="30">
        <f t="shared" si="84"/>
        <v>20.15210199770608</v>
      </c>
      <c r="CL115" s="30">
        <f t="shared" si="84"/>
        <v>21.75748700452943</v>
      </c>
      <c r="CM115" s="30">
        <f t="shared" si="84"/>
        <v>14.949796197944529</v>
      </c>
      <c r="CN115" s="30">
        <f t="shared" si="84"/>
        <v>27.391266127085281</v>
      </c>
      <c r="CO115" s="30">
        <f t="shared" si="84"/>
        <v>21.301863974648928</v>
      </c>
      <c r="CP115" s="30">
        <f t="shared" si="84"/>
        <v>19.129960705438638</v>
      </c>
      <c r="CQ115" s="30">
        <f t="shared" si="84"/>
        <v>19.497907817523448</v>
      </c>
      <c r="CR115" s="30">
        <f t="shared" si="84"/>
        <v>19.565337314813263</v>
      </c>
      <c r="CS115" s="30">
        <f t="shared" si="84"/>
        <v>18.853261831915543</v>
      </c>
      <c r="CT115" s="32">
        <f t="shared" si="84"/>
        <v>18.206682061922674</v>
      </c>
      <c r="CU115" s="32">
        <f t="shared" si="84"/>
        <v>20.995611282401093</v>
      </c>
      <c r="CV115" s="32">
        <f t="shared" si="84"/>
        <v>19.029296472343216</v>
      </c>
      <c r="CW115" s="32">
        <f t="shared" si="84"/>
        <v>21.620112516120408</v>
      </c>
      <c r="CX115" s="32">
        <f t="shared" si="84"/>
        <v>18.179346959288651</v>
      </c>
      <c r="CY115" s="30">
        <f t="shared" si="84"/>
        <v>17.87237348036723</v>
      </c>
      <c r="CZ115" s="30">
        <f t="shared" si="84"/>
        <v>18.447105911064661</v>
      </c>
      <c r="DA115" s="30">
        <f t="shared" si="84"/>
        <v>22.010227191242279</v>
      </c>
      <c r="DB115" s="30">
        <f t="shared" si="84"/>
        <v>24.319236981375912</v>
      </c>
      <c r="DC115" s="30">
        <f t="shared" si="84"/>
        <v>18.757506619762811</v>
      </c>
      <c r="DD115" s="30">
        <f t="shared" si="84"/>
        <v>26.320134020314807</v>
      </c>
      <c r="DE115" s="30">
        <f t="shared" si="84"/>
        <v>29.683565067015099</v>
      </c>
      <c r="DF115" s="30">
        <f t="shared" si="84"/>
        <v>29.649792969095468</v>
      </c>
      <c r="DG115" s="30">
        <f t="shared" si="84"/>
        <v>27.272222524351342</v>
      </c>
      <c r="DH115" s="30">
        <f t="shared" si="84"/>
        <v>31.237741434326669</v>
      </c>
      <c r="DI115" s="30">
        <f t="shared" si="84"/>
        <v>75.88273357746975</v>
      </c>
      <c r="DJ115" s="32">
        <f t="shared" si="84"/>
        <v>25.277414122760703</v>
      </c>
      <c r="DK115" s="32">
        <f t="shared" si="84"/>
        <v>1.4277026973999212</v>
      </c>
      <c r="DL115" s="31">
        <f t="shared" si="84"/>
        <v>0.30453778441963131</v>
      </c>
      <c r="DM115" s="31">
        <f t="shared" si="84"/>
        <v>0.4120875379300647</v>
      </c>
      <c r="DN115" s="31">
        <f t="shared" si="84"/>
        <v>6.1373780445609158</v>
      </c>
      <c r="DO115" s="31">
        <f t="shared" si="84"/>
        <v>3.6943092442402827</v>
      </c>
      <c r="DP115" s="31">
        <f t="shared" si="84"/>
        <v>3.4917725079857012</v>
      </c>
      <c r="DQ115" s="31">
        <f t="shared" si="84"/>
        <v>7.040041066486884</v>
      </c>
      <c r="DR115" s="31">
        <f t="shared" si="84"/>
        <v>7.040041066486884</v>
      </c>
      <c r="DS115" s="30">
        <f t="shared" si="84"/>
        <v>142.94681625425494</v>
      </c>
      <c r="DT115" s="30">
        <f t="shared" si="84"/>
        <v>171.15668850559717</v>
      </c>
      <c r="DU115" s="30">
        <f t="shared" si="84"/>
        <v>327.53802940585496</v>
      </c>
      <c r="DV115" s="30">
        <f t="shared" si="84"/>
        <v>27.248604820182347</v>
      </c>
      <c r="DW115" s="31">
        <f t="shared" si="84"/>
        <v>2.7462793277011319</v>
      </c>
      <c r="DX115" s="31">
        <f t="shared" si="84"/>
        <v>2.6738235793430265</v>
      </c>
      <c r="DY115" s="31">
        <f t="shared" si="84"/>
        <v>5.2951092348376143</v>
      </c>
      <c r="DZ115" s="31">
        <f t="shared" si="84"/>
        <v>5.2951092348376161</v>
      </c>
      <c r="EA115" s="30">
        <f t="shared" si="84"/>
        <v>80.734844091662495</v>
      </c>
      <c r="EB115" s="30">
        <f t="shared" si="84"/>
        <v>86.268535411354932</v>
      </c>
      <c r="EC115" s="30">
        <f t="shared" si="84"/>
        <v>160.12836359709303</v>
      </c>
      <c r="ED115" s="30">
        <f t="shared" si="84"/>
        <v>5.1179620312713716</v>
      </c>
      <c r="EE115" s="31">
        <f t="shared" si="84"/>
        <v>2.8669403588832045</v>
      </c>
      <c r="EF115" s="31">
        <f t="shared" si="84"/>
        <v>2.9337077478276976</v>
      </c>
      <c r="EG115" s="31">
        <f t="shared" si="84"/>
        <v>5.6272921319891829</v>
      </c>
      <c r="EH115" s="31">
        <f t="shared" si="84"/>
        <v>5.7732313581924863</v>
      </c>
      <c r="EI115" s="30">
        <f t="shared" ref="EI115:GT115" si="85">STDEV(EI8:EI111)</f>
        <v>59.32547700796195</v>
      </c>
      <c r="EJ115" s="30">
        <f t="shared" si="85"/>
        <v>61.928352215126857</v>
      </c>
      <c r="EK115" s="30">
        <f t="shared" si="85"/>
        <v>117.92299276316821</v>
      </c>
      <c r="EL115" s="30">
        <f t="shared" si="85"/>
        <v>3.1490097850376104</v>
      </c>
      <c r="EM115" s="31">
        <f t="shared" si="85"/>
        <v>2.9155543927988883</v>
      </c>
      <c r="EN115" s="31">
        <f t="shared" si="85"/>
        <v>2.984234113768935</v>
      </c>
      <c r="EO115" s="31">
        <f t="shared" si="85"/>
        <v>5.7185985021830588</v>
      </c>
      <c r="EP115" s="31">
        <f t="shared" si="85"/>
        <v>5.8660844676261075</v>
      </c>
      <c r="EQ115" s="30">
        <f t="shared" si="85"/>
        <v>33.278213517998459</v>
      </c>
      <c r="ER115" s="30">
        <f t="shared" si="85"/>
        <v>35.185584456355897</v>
      </c>
      <c r="ES115" s="30">
        <f t="shared" si="85"/>
        <v>67.199010935482306</v>
      </c>
      <c r="ET115" s="30">
        <f t="shared" si="85"/>
        <v>1.9393844696738518</v>
      </c>
      <c r="EU115" s="31">
        <f t="shared" si="85"/>
        <v>3.1277599846458668</v>
      </c>
      <c r="EV115" s="31">
        <f t="shared" si="85"/>
        <v>3.1768857315066859</v>
      </c>
      <c r="EW115" s="31">
        <f t="shared" si="85"/>
        <v>6.1203517966379524</v>
      </c>
      <c r="EX115" s="31">
        <f t="shared" si="85"/>
        <v>6.2537263975037423</v>
      </c>
      <c r="EY115" s="30">
        <f t="shared" si="85"/>
        <v>17.23321610651179</v>
      </c>
      <c r="EZ115" s="31">
        <f t="shared" si="85"/>
        <v>1.786462348997194</v>
      </c>
      <c r="FA115" s="31">
        <f t="shared" si="85"/>
        <v>2.9267325152359014</v>
      </c>
      <c r="FB115" s="30">
        <f t="shared" si="85"/>
        <v>3.5701062779063699</v>
      </c>
      <c r="FC115" s="30">
        <f t="shared" si="85"/>
        <v>0.28377000202472918</v>
      </c>
      <c r="FD115" s="30">
        <f t="shared" si="85"/>
        <v>0.38446746411276256</v>
      </c>
      <c r="FE115" s="30">
        <f t="shared" si="85"/>
        <v>0.94155023972838769</v>
      </c>
      <c r="FF115" s="31">
        <f t="shared" si="85"/>
        <v>0.30080764016230371</v>
      </c>
      <c r="FG115" s="31">
        <f t="shared" si="85"/>
        <v>0.75528878105518815</v>
      </c>
      <c r="FH115" s="31">
        <f t="shared" si="85"/>
        <v>0.82938415579708114</v>
      </c>
      <c r="FI115" s="31">
        <f t="shared" si="85"/>
        <v>0.6778919424277251</v>
      </c>
      <c r="FJ115" s="31">
        <f t="shared" si="85"/>
        <v>0.80097430529562386</v>
      </c>
      <c r="FK115" s="31">
        <f t="shared" si="85"/>
        <v>0.76515904080594199</v>
      </c>
      <c r="FL115" s="31">
        <f t="shared" si="85"/>
        <v>0.59442533913235251</v>
      </c>
      <c r="FM115" s="31">
        <f t="shared" si="85"/>
        <v>1.4012088718156901</v>
      </c>
      <c r="FN115" s="30">
        <f t="shared" si="85"/>
        <v>63.177978360740696</v>
      </c>
      <c r="FO115" s="31">
        <f t="shared" si="85"/>
        <v>9.8712427222130845</v>
      </c>
      <c r="FP115" s="31">
        <f t="shared" si="85"/>
        <v>0.49214336605875403</v>
      </c>
      <c r="FQ115" s="30">
        <f t="shared" si="85"/>
        <v>7.1512014752545268</v>
      </c>
      <c r="FR115" s="30">
        <f t="shared" si="85"/>
        <v>3.0448376319180088</v>
      </c>
      <c r="FS115" s="32">
        <f t="shared" si="85"/>
        <v>11.475094292149969</v>
      </c>
      <c r="FT115" s="30">
        <f t="shared" si="85"/>
        <v>9.8242590474152767</v>
      </c>
      <c r="FU115" s="30">
        <f t="shared" si="85"/>
        <v>24.908571894184142</v>
      </c>
      <c r="FV115" s="32">
        <f t="shared" si="85"/>
        <v>10.069648350425856</v>
      </c>
      <c r="FW115" s="30">
        <f t="shared" si="85"/>
        <v>0.10188768977527549</v>
      </c>
      <c r="FX115" s="126">
        <f t="shared" si="85"/>
        <v>6.8371170658587337</v>
      </c>
      <c r="FY115" s="32">
        <f t="shared" si="85"/>
        <v>6.8941903883712969</v>
      </c>
      <c r="FZ115" s="32">
        <f t="shared" si="85"/>
        <v>8.9192447326674209</v>
      </c>
      <c r="GA115" s="32">
        <f t="shared" si="85"/>
        <v>6.7043549333848205</v>
      </c>
      <c r="GB115" s="30">
        <f t="shared" si="85"/>
        <v>0.39602204206878633</v>
      </c>
      <c r="GC115" s="32">
        <f t="shared" si="85"/>
        <v>38.934068940126231</v>
      </c>
      <c r="GD115" s="31">
        <f t="shared" si="85"/>
        <v>0.26419257126942003</v>
      </c>
      <c r="GE115" s="31">
        <f t="shared" si="85"/>
        <v>0.29650216993508288</v>
      </c>
      <c r="GF115" s="31">
        <f t="shared" si="85"/>
        <v>0.31473469847596636</v>
      </c>
      <c r="GG115" s="31">
        <f t="shared" si="85"/>
        <v>0.25445177238005984</v>
      </c>
      <c r="GH115" s="30">
        <f t="shared" si="85"/>
        <v>0.3625484438800155</v>
      </c>
      <c r="GI115" s="30">
        <f t="shared" si="85"/>
        <v>0.23428979967449726</v>
      </c>
      <c r="GJ115" s="30">
        <f t="shared" si="85"/>
        <v>0.49105136327492238</v>
      </c>
      <c r="GK115" s="30">
        <f t="shared" si="85"/>
        <v>0.41703369446024452</v>
      </c>
      <c r="GL115" s="30">
        <f t="shared" si="85"/>
        <v>0.38014579963067907</v>
      </c>
      <c r="GM115" s="121">
        <f t="shared" si="85"/>
        <v>139509934.89296293</v>
      </c>
      <c r="GN115" s="31">
        <f t="shared" si="85"/>
        <v>159.45998535977282</v>
      </c>
      <c r="GO115" s="31">
        <f t="shared" si="85"/>
        <v>1.6268437122171493</v>
      </c>
      <c r="GP115" s="32">
        <f t="shared" si="85"/>
        <v>1.6573388218746818</v>
      </c>
      <c r="GQ115" s="32">
        <f t="shared" si="85"/>
        <v>23.249383570018288</v>
      </c>
      <c r="GR115" s="32">
        <f t="shared" si="85"/>
        <v>23.993332804426373</v>
      </c>
      <c r="GS115" s="32">
        <f t="shared" si="85"/>
        <v>23.586142194527575</v>
      </c>
      <c r="GT115" s="32">
        <f t="shared" si="85"/>
        <v>26.344029211559551</v>
      </c>
      <c r="GU115" s="31">
        <f t="shared" ref="GU115:IC115" si="86">STDEV(GU8:GU111)</f>
        <v>0.42277101218707086</v>
      </c>
      <c r="GV115" s="30">
        <f t="shared" si="86"/>
        <v>0.3530249098933782</v>
      </c>
      <c r="GW115" s="31">
        <f t="shared" si="86"/>
        <v>4.7646610682523569</v>
      </c>
      <c r="GX115" s="30">
        <f t="shared" si="86"/>
        <v>30.476407086283793</v>
      </c>
      <c r="GY115" s="30">
        <f t="shared" si="86"/>
        <v>0.435285750066007</v>
      </c>
      <c r="GZ115" s="30">
        <f t="shared" si="86"/>
        <v>0.34864326633713338</v>
      </c>
      <c r="HA115" s="31">
        <f t="shared" si="86"/>
        <v>19.20926267669196</v>
      </c>
      <c r="HB115" s="31">
        <f t="shared" si="86"/>
        <v>18.694477490636014</v>
      </c>
      <c r="HC115" s="30">
        <f t="shared" si="86"/>
        <v>0.42598631235363027</v>
      </c>
      <c r="HD115" s="30">
        <f t="shared" si="86"/>
        <v>0.5021519020338161</v>
      </c>
      <c r="HE115" s="31">
        <f t="shared" si="86"/>
        <v>0.41578804167865208</v>
      </c>
      <c r="HF115" s="30">
        <f t="shared" si="86"/>
        <v>37.400960155415973</v>
      </c>
      <c r="HG115" s="30">
        <f t="shared" si="86"/>
        <v>46.444096764596793</v>
      </c>
      <c r="HH115" s="30">
        <f t="shared" si="86"/>
        <v>30.430228793937953</v>
      </c>
      <c r="HI115" s="31">
        <f t="shared" si="86"/>
        <v>0.35997638003050908</v>
      </c>
      <c r="HJ115" s="31">
        <f t="shared" si="86"/>
        <v>372.06168078848532</v>
      </c>
      <c r="HK115" s="31">
        <f t="shared" si="86"/>
        <v>0.35800532191534207</v>
      </c>
      <c r="HL115" s="31">
        <f t="shared" si="86"/>
        <v>0.35352159891390172</v>
      </c>
      <c r="HM115" s="30">
        <f t="shared" si="86"/>
        <v>36.918434154676156</v>
      </c>
      <c r="HN115" s="31">
        <f t="shared" si="86"/>
        <v>341.21188855140889</v>
      </c>
      <c r="HO115" s="30">
        <f t="shared" si="86"/>
        <v>37.114360808049277</v>
      </c>
      <c r="HP115" s="30">
        <f t="shared" si="86"/>
        <v>37.112681928838825</v>
      </c>
      <c r="HQ115" s="31">
        <f t="shared" si="86"/>
        <v>796.16656399539374</v>
      </c>
      <c r="HR115" s="30">
        <f t="shared" si="86"/>
        <v>119.77158821880475</v>
      </c>
      <c r="HS115" s="30">
        <f t="shared" si="86"/>
        <v>0.40355051727866381</v>
      </c>
      <c r="HT115" s="30">
        <f t="shared" si="86"/>
        <v>0.40355051727866381</v>
      </c>
      <c r="HU115" s="30">
        <f t="shared" si="86"/>
        <v>1999.8046442818513</v>
      </c>
      <c r="HV115" s="31">
        <f t="shared" si="86"/>
        <v>0.1050728848968072</v>
      </c>
      <c r="HW115" s="30">
        <f t="shared" si="86"/>
        <v>1399722.6568309721</v>
      </c>
      <c r="HX115" s="30">
        <f t="shared" si="86"/>
        <v>1410113.0694742752</v>
      </c>
      <c r="HY115" s="31">
        <f t="shared" si="86"/>
        <v>0.45126085985421299</v>
      </c>
      <c r="HZ115" s="31"/>
      <c r="IA115" s="31"/>
      <c r="IB115" s="31">
        <f t="shared" si="86"/>
        <v>1.6690019735614612</v>
      </c>
      <c r="IC115" s="30">
        <f t="shared" si="86"/>
        <v>0.33232046762708356</v>
      </c>
      <c r="ID115" s="31"/>
      <c r="IE115" s="30"/>
    </row>
    <row r="116" spans="1:239">
      <c r="D116" s="85"/>
      <c r="E116" s="85"/>
      <c r="F116" s="84"/>
      <c r="G116" s="85"/>
      <c r="H116" s="85"/>
      <c r="I116" s="85"/>
      <c r="J116" s="85"/>
      <c r="K116" s="85"/>
      <c r="L116" s="85"/>
      <c r="M116" s="117"/>
      <c r="N116" s="85"/>
      <c r="O116" s="84"/>
      <c r="S116"/>
      <c r="AQ116"/>
      <c r="AR116"/>
      <c r="CL116" s="21"/>
      <c r="CM116" s="21"/>
      <c r="CN116" s="21"/>
      <c r="DE116" s="20"/>
      <c r="DH116" s="29"/>
      <c r="DI116" s="29"/>
      <c r="DL116" s="21"/>
      <c r="DM116" s="29"/>
      <c r="FE116" s="29"/>
      <c r="FF116" s="21"/>
      <c r="FM116" s="21"/>
      <c r="FO116"/>
      <c r="FP116"/>
      <c r="FQ116"/>
      <c r="FR116"/>
      <c r="FS116"/>
      <c r="FT116"/>
      <c r="FU116"/>
      <c r="FV116"/>
      <c r="FW116"/>
      <c r="FX116" s="127"/>
      <c r="FY116"/>
      <c r="FZ116"/>
      <c r="GA116"/>
      <c r="GM116" s="121">
        <f>SUM(GM8:GM110)</f>
        <v>4022837649</v>
      </c>
      <c r="GN116" s="21"/>
      <c r="GS116" s="28"/>
      <c r="GT116"/>
      <c r="GU116" s="21"/>
      <c r="GV116" s="29"/>
      <c r="GW116" s="21"/>
      <c r="GX116" s="29"/>
      <c r="GZ116" s="21"/>
      <c r="HE116" s="21"/>
      <c r="HF116" s="21"/>
      <c r="HI116" s="21"/>
      <c r="HK116" s="21"/>
      <c r="HM116" s="29"/>
      <c r="HO116" s="29"/>
      <c r="HQ116" s="21"/>
      <c r="HR116" s="21"/>
      <c r="HS116" s="40"/>
      <c r="HT116" s="40"/>
      <c r="HU116" s="29"/>
      <c r="HV116" s="21"/>
      <c r="HW116" s="29"/>
      <c r="HY116" s="29"/>
      <c r="HZ116" s="21"/>
      <c r="IA116" s="21"/>
      <c r="IB116" s="85"/>
      <c r="ID116" s="85"/>
    </row>
    <row r="117" spans="1:239" s="44" customFormat="1" ht="194" customHeight="1">
      <c r="A117" s="105" t="s">
        <v>118</v>
      </c>
      <c r="B117" s="105"/>
      <c r="C117" s="44" t="s">
        <v>996</v>
      </c>
      <c r="D117" s="44" t="s">
        <v>997</v>
      </c>
      <c r="E117" s="44" t="s">
        <v>998</v>
      </c>
      <c r="F117" s="44" t="s">
        <v>924</v>
      </c>
      <c r="G117" s="44" t="s">
        <v>925</v>
      </c>
      <c r="H117" s="44" t="s">
        <v>997</v>
      </c>
      <c r="I117" s="44" t="s">
        <v>926</v>
      </c>
      <c r="J117" s="44" t="s">
        <v>927</v>
      </c>
      <c r="K117" s="44" t="s">
        <v>928</v>
      </c>
      <c r="L117" s="44" t="s">
        <v>927</v>
      </c>
      <c r="M117" s="44" t="s">
        <v>927</v>
      </c>
      <c r="N117" s="44" t="s">
        <v>929</v>
      </c>
      <c r="O117" s="44" t="s">
        <v>924</v>
      </c>
      <c r="P117" s="106" t="s">
        <v>930</v>
      </c>
      <c r="Q117" s="106" t="s">
        <v>930</v>
      </c>
      <c r="R117" s="106" t="s">
        <v>930</v>
      </c>
      <c r="S117" s="44" t="s">
        <v>931</v>
      </c>
      <c r="T117" s="108" t="s">
        <v>932</v>
      </c>
      <c r="U117" s="44" t="s">
        <v>997</v>
      </c>
      <c r="V117" s="44" t="s">
        <v>933</v>
      </c>
      <c r="W117" s="44" t="s">
        <v>934</v>
      </c>
      <c r="X117" s="108" t="s">
        <v>1012</v>
      </c>
      <c r="Y117" s="108"/>
      <c r="Z117" s="108"/>
      <c r="AA117" s="44" t="s">
        <v>1013</v>
      </c>
      <c r="AB117" s="44" t="s">
        <v>997</v>
      </c>
      <c r="AC117" s="108" t="s">
        <v>984</v>
      </c>
      <c r="AD117" s="108" t="s">
        <v>985</v>
      </c>
      <c r="AE117" s="108" t="s">
        <v>986</v>
      </c>
      <c r="AF117" s="109" t="s">
        <v>987</v>
      </c>
      <c r="AG117" s="44" t="s">
        <v>997</v>
      </c>
      <c r="AH117" s="108" t="s">
        <v>988</v>
      </c>
      <c r="AI117" s="108" t="s">
        <v>989</v>
      </c>
      <c r="AJ117" s="108" t="s">
        <v>990</v>
      </c>
      <c r="AK117" s="108" t="s">
        <v>989</v>
      </c>
      <c r="AL117" s="108" t="s">
        <v>991</v>
      </c>
      <c r="AM117" s="108" t="s">
        <v>991</v>
      </c>
      <c r="AN117" s="109" t="s">
        <v>987</v>
      </c>
      <c r="AO117" s="108" t="s">
        <v>992</v>
      </c>
      <c r="AP117" s="110" t="s">
        <v>993</v>
      </c>
      <c r="AQ117" s="44" t="s">
        <v>994</v>
      </c>
      <c r="AR117" s="114" t="s">
        <v>995</v>
      </c>
      <c r="AS117" s="109" t="s">
        <v>1029</v>
      </c>
      <c r="AT117" s="44" t="s">
        <v>999</v>
      </c>
      <c r="AU117" s="44" t="s">
        <v>999</v>
      </c>
      <c r="AV117" s="44" t="s">
        <v>999</v>
      </c>
      <c r="AW117" s="44" t="s">
        <v>990</v>
      </c>
      <c r="AX117" s="44" t="s">
        <v>1000</v>
      </c>
      <c r="AY117" s="44" t="s">
        <v>997</v>
      </c>
      <c r="AZ117" s="44" t="s">
        <v>997</v>
      </c>
      <c r="BA117" s="44" t="s">
        <v>990</v>
      </c>
      <c r="BB117" s="106" t="s">
        <v>1001</v>
      </c>
      <c r="BC117" s="106" t="s">
        <v>1001</v>
      </c>
      <c r="BD117" s="106" t="s">
        <v>1001</v>
      </c>
      <c r="BE117" s="109" t="s">
        <v>1029</v>
      </c>
      <c r="BF117" s="109" t="s">
        <v>1029</v>
      </c>
      <c r="BG117" s="109" t="s">
        <v>1029</v>
      </c>
      <c r="BH117" s="44" t="s">
        <v>1002</v>
      </c>
      <c r="BI117" s="44" t="s">
        <v>1002</v>
      </c>
      <c r="BJ117" s="44" t="s">
        <v>1002</v>
      </c>
      <c r="BK117" s="44" t="s">
        <v>1003</v>
      </c>
      <c r="BL117" s="44" t="s">
        <v>990</v>
      </c>
      <c r="BM117" s="44" t="s">
        <v>1002</v>
      </c>
      <c r="BN117" s="44" t="s">
        <v>1002</v>
      </c>
      <c r="BO117" s="106" t="s">
        <v>1002</v>
      </c>
      <c r="BP117" s="108" t="s">
        <v>1004</v>
      </c>
      <c r="BQ117" s="108" t="s">
        <v>1004</v>
      </c>
      <c r="BR117" s="115" t="s">
        <v>1005</v>
      </c>
      <c r="BS117" s="109" t="s">
        <v>1029</v>
      </c>
      <c r="BT117" s="109" t="s">
        <v>1029</v>
      </c>
      <c r="BU117" s="44" t="s">
        <v>934</v>
      </c>
      <c r="BV117" s="108" t="s">
        <v>1006</v>
      </c>
      <c r="BW117" s="44" t="s">
        <v>1007</v>
      </c>
      <c r="BX117" s="109" t="s">
        <v>1029</v>
      </c>
      <c r="BY117" s="108" t="s">
        <v>1006</v>
      </c>
      <c r="BZ117" s="108" t="s">
        <v>1008</v>
      </c>
      <c r="CA117" s="44" t="s">
        <v>1009</v>
      </c>
      <c r="CB117" s="44" t="s">
        <v>997</v>
      </c>
      <c r="CC117" s="108" t="s">
        <v>1006</v>
      </c>
      <c r="CD117" s="108" t="s">
        <v>1010</v>
      </c>
      <c r="CE117" s="108" t="s">
        <v>1011</v>
      </c>
      <c r="CF117" s="108" t="s">
        <v>1039</v>
      </c>
      <c r="CG117" s="108" t="s">
        <v>1040</v>
      </c>
      <c r="CH117" s="44" t="s">
        <v>990</v>
      </c>
      <c r="CI117" s="106" t="s">
        <v>1002</v>
      </c>
      <c r="CJ117" s="109" t="s">
        <v>1029</v>
      </c>
      <c r="CK117" s="108" t="s">
        <v>1014</v>
      </c>
      <c r="CL117" s="44" t="s">
        <v>868</v>
      </c>
      <c r="CM117" s="44" t="s">
        <v>1015</v>
      </c>
      <c r="CO117" s="108" t="s">
        <v>1016</v>
      </c>
      <c r="CP117" s="108" t="s">
        <v>1016</v>
      </c>
      <c r="CQ117" s="108"/>
      <c r="CR117" s="108"/>
      <c r="CS117" s="108"/>
      <c r="CT117" s="109" t="s">
        <v>1017</v>
      </c>
      <c r="CU117" s="109" t="s">
        <v>1017</v>
      </c>
      <c r="CV117" s="109" t="s">
        <v>1017</v>
      </c>
      <c r="CW117" s="109" t="s">
        <v>1017</v>
      </c>
      <c r="CX117" s="109" t="s">
        <v>1017</v>
      </c>
      <c r="CY117" s="44" t="s">
        <v>1018</v>
      </c>
      <c r="CZ117" s="44" t="s">
        <v>1002</v>
      </c>
      <c r="DA117" s="44" t="s">
        <v>997</v>
      </c>
      <c r="DB117" s="44" t="s">
        <v>1019</v>
      </c>
      <c r="DC117" s="108" t="s">
        <v>1020</v>
      </c>
      <c r="DD117" s="44" t="s">
        <v>1002</v>
      </c>
      <c r="DE117" s="44" t="s">
        <v>997</v>
      </c>
      <c r="DF117" s="44" t="s">
        <v>1019</v>
      </c>
      <c r="DG117" s="108" t="s">
        <v>1020</v>
      </c>
      <c r="DH117" s="44" t="s">
        <v>1021</v>
      </c>
      <c r="DI117" s="44" t="s">
        <v>1021</v>
      </c>
      <c r="DJ117" s="44" t="s">
        <v>1022</v>
      </c>
      <c r="DK117" s="44" t="s">
        <v>1022</v>
      </c>
      <c r="DL117" s="44" t="s">
        <v>1023</v>
      </c>
      <c r="DM117" s="44" t="s">
        <v>1023</v>
      </c>
      <c r="DN117" s="44" t="s">
        <v>1024</v>
      </c>
      <c r="DO117" s="44" t="s">
        <v>1025</v>
      </c>
      <c r="DP117" s="44" t="s">
        <v>1025</v>
      </c>
      <c r="DQ117" s="44" t="s">
        <v>1025</v>
      </c>
      <c r="DR117" s="44" t="s">
        <v>1025</v>
      </c>
      <c r="DS117" s="44" t="s">
        <v>1025</v>
      </c>
      <c r="DT117" s="44" t="s">
        <v>1025</v>
      </c>
      <c r="DU117" s="44" t="s">
        <v>1025</v>
      </c>
      <c r="DV117" s="44" t="s">
        <v>1025</v>
      </c>
      <c r="DW117" s="44" t="s">
        <v>1025</v>
      </c>
      <c r="DX117" s="44" t="s">
        <v>1025</v>
      </c>
      <c r="DY117" s="44" t="s">
        <v>1025</v>
      </c>
      <c r="DZ117" s="44" t="s">
        <v>1025</v>
      </c>
      <c r="EA117" s="44" t="s">
        <v>1025</v>
      </c>
      <c r="EB117" s="44" t="s">
        <v>1025</v>
      </c>
      <c r="EC117" s="44" t="s">
        <v>1025</v>
      </c>
      <c r="ED117" s="44" t="s">
        <v>1025</v>
      </c>
      <c r="EE117" s="44" t="s">
        <v>1025</v>
      </c>
      <c r="EF117" s="44" t="s">
        <v>1025</v>
      </c>
      <c r="EG117" s="44" t="s">
        <v>1025</v>
      </c>
      <c r="EH117" s="44" t="s">
        <v>1025</v>
      </c>
      <c r="EI117" s="44" t="s">
        <v>1025</v>
      </c>
      <c r="EJ117" s="44" t="s">
        <v>1025</v>
      </c>
      <c r="EK117" s="44" t="s">
        <v>1025</v>
      </c>
      <c r="EL117" s="44" t="s">
        <v>1025</v>
      </c>
      <c r="EM117" s="44" t="s">
        <v>1025</v>
      </c>
      <c r="EN117" s="44" t="s">
        <v>1025</v>
      </c>
      <c r="EO117" s="44" t="s">
        <v>1025</v>
      </c>
      <c r="EP117" s="44" t="s">
        <v>1025</v>
      </c>
      <c r="EQ117" s="44" t="s">
        <v>1025</v>
      </c>
      <c r="ER117" s="44" t="s">
        <v>1025</v>
      </c>
      <c r="ES117" s="44" t="s">
        <v>1025</v>
      </c>
      <c r="ET117" s="44" t="s">
        <v>1025</v>
      </c>
      <c r="EU117" s="44" t="s">
        <v>1025</v>
      </c>
      <c r="EV117" s="44" t="s">
        <v>1025</v>
      </c>
      <c r="EW117" s="44" t="s">
        <v>1025</v>
      </c>
      <c r="EX117" s="44" t="s">
        <v>1025</v>
      </c>
      <c r="EY117" s="44" t="s">
        <v>1026</v>
      </c>
      <c r="EZ117" s="44" t="s">
        <v>1026</v>
      </c>
      <c r="FA117" s="44" t="s">
        <v>1027</v>
      </c>
      <c r="FB117" s="44" t="s">
        <v>1027</v>
      </c>
      <c r="FC117" s="44" t="s">
        <v>1028</v>
      </c>
      <c r="FD117" s="44" t="s">
        <v>1023</v>
      </c>
      <c r="FE117" s="44" t="s">
        <v>1023</v>
      </c>
      <c r="FF117" s="106" t="s">
        <v>1029</v>
      </c>
      <c r="FG117" s="44" t="s">
        <v>1050</v>
      </c>
      <c r="FH117" s="44" t="s">
        <v>1050</v>
      </c>
      <c r="FI117" s="44" t="s">
        <v>1050</v>
      </c>
      <c r="FJ117" s="44" t="s">
        <v>1050</v>
      </c>
      <c r="FK117" s="44" t="s">
        <v>1050</v>
      </c>
      <c r="FL117" s="44" t="s">
        <v>1050</v>
      </c>
      <c r="FM117" s="44" t="s">
        <v>1023</v>
      </c>
      <c r="FN117" s="108" t="s">
        <v>1030</v>
      </c>
      <c r="FO117" s="112" t="s">
        <v>1031</v>
      </c>
      <c r="FP117" s="44" t="s">
        <v>1032</v>
      </c>
      <c r="FQ117" s="44" t="s">
        <v>1033</v>
      </c>
      <c r="FR117" s="44" t="s">
        <v>1034</v>
      </c>
      <c r="FS117" s="44" t="s">
        <v>1035</v>
      </c>
      <c r="FT117" s="44" t="s">
        <v>1036</v>
      </c>
      <c r="FU117" s="44" t="s">
        <v>1037</v>
      </c>
      <c r="FV117" s="44" t="s">
        <v>1038</v>
      </c>
      <c r="FW117" s="44" t="s">
        <v>1067</v>
      </c>
      <c r="FX117" s="109" t="s">
        <v>1068</v>
      </c>
      <c r="FY117" s="109" t="s">
        <v>1069</v>
      </c>
      <c r="FZ117" s="109" t="s">
        <v>1068</v>
      </c>
      <c r="GA117" s="109" t="s">
        <v>1070</v>
      </c>
      <c r="GB117" s="109" t="s">
        <v>1029</v>
      </c>
      <c r="GC117" s="109" t="s">
        <v>1041</v>
      </c>
      <c r="GD117" s="109" t="s">
        <v>1029</v>
      </c>
      <c r="GE117" s="109" t="s">
        <v>1042</v>
      </c>
      <c r="GF117" s="109" t="s">
        <v>1043</v>
      </c>
      <c r="GG117" s="109" t="s">
        <v>1044</v>
      </c>
      <c r="GH117" s="44" t="s">
        <v>1028</v>
      </c>
      <c r="GI117" s="44" t="s">
        <v>1028</v>
      </c>
      <c r="GJ117" s="44" t="s">
        <v>1028</v>
      </c>
      <c r="GK117" s="44" t="s">
        <v>1028</v>
      </c>
      <c r="GL117" s="44" t="s">
        <v>1028</v>
      </c>
      <c r="GM117" s="112" t="s">
        <v>1045</v>
      </c>
      <c r="GN117" s="44" t="s">
        <v>1023</v>
      </c>
      <c r="GO117" s="106" t="s">
        <v>1046</v>
      </c>
      <c r="GP117" s="44" t="s">
        <v>997</v>
      </c>
      <c r="GQ117" s="44" t="s">
        <v>1047</v>
      </c>
      <c r="GR117" s="44" t="s">
        <v>997</v>
      </c>
      <c r="GS117" s="109" t="s">
        <v>1023</v>
      </c>
      <c r="GT117" s="44" t="s">
        <v>1048</v>
      </c>
      <c r="GU117" s="44" t="s">
        <v>1023</v>
      </c>
      <c r="GV117" s="108" t="s">
        <v>1029</v>
      </c>
      <c r="GW117" s="44" t="s">
        <v>1023</v>
      </c>
      <c r="GX117" s="108" t="s">
        <v>1049</v>
      </c>
      <c r="GZ117" s="109"/>
      <c r="HA117" s="44" t="s">
        <v>1084</v>
      </c>
      <c r="HB117" s="44" t="s">
        <v>1051</v>
      </c>
      <c r="HC117" s="109" t="s">
        <v>1029</v>
      </c>
      <c r="HD117" s="109" t="s">
        <v>1029</v>
      </c>
      <c r="HE117" s="44" t="s">
        <v>1023</v>
      </c>
      <c r="HF117" s="44" t="s">
        <v>1023</v>
      </c>
      <c r="HG117" s="44" t="s">
        <v>1051</v>
      </c>
      <c r="HH117" s="44" t="s">
        <v>1051</v>
      </c>
      <c r="HI117" s="44" t="s">
        <v>1023</v>
      </c>
      <c r="HJ117" s="44" t="s">
        <v>1051</v>
      </c>
      <c r="HK117" s="44" t="s">
        <v>1023</v>
      </c>
      <c r="HL117" s="106" t="s">
        <v>1051</v>
      </c>
      <c r="HM117" s="108" t="s">
        <v>1023</v>
      </c>
      <c r="HN117" s="44" t="s">
        <v>1051</v>
      </c>
      <c r="HO117" s="108" t="s">
        <v>1023</v>
      </c>
      <c r="HP117" s="44" t="s">
        <v>1051</v>
      </c>
      <c r="HQ117" s="44" t="s">
        <v>1023</v>
      </c>
      <c r="HR117" s="44" t="s">
        <v>1023</v>
      </c>
      <c r="HS117" s="44" t="s">
        <v>1023</v>
      </c>
      <c r="HT117" s="44" t="s">
        <v>1023</v>
      </c>
      <c r="HU117" s="44" t="s">
        <v>1023</v>
      </c>
      <c r="HV117" s="44" t="s">
        <v>1023</v>
      </c>
      <c r="HW117" s="44" t="s">
        <v>1023</v>
      </c>
      <c r="HX117" s="44" t="s">
        <v>1051</v>
      </c>
      <c r="HY117" s="44" t="s">
        <v>1023</v>
      </c>
      <c r="HZ117" s="44" t="s">
        <v>868</v>
      </c>
      <c r="IA117" s="44" t="s">
        <v>869</v>
      </c>
      <c r="IB117" s="44" t="s">
        <v>990</v>
      </c>
      <c r="IC117" s="108" t="s">
        <v>1028</v>
      </c>
    </row>
    <row r="118" spans="1:239" s="107" customFormat="1" ht="259" customHeight="1">
      <c r="A118" s="105" t="s">
        <v>1052</v>
      </c>
      <c r="B118" s="105"/>
      <c r="C118" s="44" t="s">
        <v>1054</v>
      </c>
      <c r="D118" s="44" t="s">
        <v>1055</v>
      </c>
      <c r="E118" s="44" t="s">
        <v>1056</v>
      </c>
      <c r="F118" s="44" t="s">
        <v>1057</v>
      </c>
      <c r="G118" s="44"/>
      <c r="H118" s="44"/>
      <c r="I118" s="44"/>
      <c r="J118" s="44"/>
      <c r="K118" s="44" t="s">
        <v>1174</v>
      </c>
      <c r="L118" s="44"/>
      <c r="M118" s="108"/>
      <c r="N118" s="44" t="s">
        <v>1058</v>
      </c>
      <c r="O118" s="44" t="s">
        <v>1057</v>
      </c>
      <c r="P118" s="44"/>
      <c r="Q118" s="44"/>
      <c r="R118" s="44"/>
      <c r="T118" s="108" t="s">
        <v>1059</v>
      </c>
      <c r="U118" s="44" t="s">
        <v>1060</v>
      </c>
      <c r="V118" s="44" t="s">
        <v>1059</v>
      </c>
      <c r="W118" s="44" t="s">
        <v>1061</v>
      </c>
      <c r="X118" s="108" t="s">
        <v>1062</v>
      </c>
      <c r="Y118" s="108"/>
      <c r="Z118" s="108"/>
      <c r="AA118" s="44" t="s">
        <v>1063</v>
      </c>
      <c r="AB118" s="44"/>
      <c r="AC118" s="108" t="s">
        <v>1064</v>
      </c>
      <c r="AD118" s="108" t="s">
        <v>1065</v>
      </c>
      <c r="AE118" s="108" t="s">
        <v>1066</v>
      </c>
      <c r="AF118" s="109" t="s">
        <v>1100</v>
      </c>
      <c r="AG118" s="109" t="s">
        <v>1101</v>
      </c>
      <c r="AH118" s="44" t="s">
        <v>1102</v>
      </c>
      <c r="AJ118" s="113"/>
      <c r="AK118" s="44" t="s">
        <v>1071</v>
      </c>
      <c r="AL118" s="44"/>
      <c r="AM118" s="44" t="s">
        <v>1072</v>
      </c>
      <c r="AN118" s="44" t="s">
        <v>1073</v>
      </c>
      <c r="AO118" s="44" t="s">
        <v>1074</v>
      </c>
      <c r="AP118" s="110" t="s">
        <v>1075</v>
      </c>
      <c r="AQ118" s="44" t="s">
        <v>1076</v>
      </c>
      <c r="AS118" s="108" t="s">
        <v>1077</v>
      </c>
      <c r="AT118" s="44" t="s">
        <v>1078</v>
      </c>
      <c r="AU118" s="44" t="s">
        <v>1079</v>
      </c>
      <c r="AV118" s="44" t="s">
        <v>1080</v>
      </c>
      <c r="AW118" s="44"/>
      <c r="AX118" s="44" t="s">
        <v>1081</v>
      </c>
      <c r="AY118" s="44"/>
      <c r="AZ118" s="44"/>
      <c r="BA118" s="44" t="s">
        <v>1082</v>
      </c>
      <c r="BB118" s="44" t="s">
        <v>1083</v>
      </c>
      <c r="BC118" s="44" t="s">
        <v>1117</v>
      </c>
      <c r="BD118" s="44" t="s">
        <v>1118</v>
      </c>
      <c r="BE118" s="109" t="s">
        <v>1085</v>
      </c>
      <c r="BF118" s="109" t="s">
        <v>1086</v>
      </c>
      <c r="BG118" s="109" t="s">
        <v>1087</v>
      </c>
      <c r="BH118" s="109" t="s">
        <v>1088</v>
      </c>
      <c r="BI118" s="109" t="s">
        <v>1089</v>
      </c>
      <c r="BJ118" s="109" t="s">
        <v>1088</v>
      </c>
      <c r="BK118" s="109" t="s">
        <v>1090</v>
      </c>
      <c r="BL118" s="109"/>
      <c r="BM118" s="109"/>
      <c r="BN118" s="109"/>
      <c r="BO118" s="108"/>
      <c r="BP118" s="109"/>
      <c r="BQ118" s="109"/>
      <c r="BR118" s="109"/>
      <c r="BS118" s="109" t="s">
        <v>1091</v>
      </c>
      <c r="BT118" s="109" t="s">
        <v>1092</v>
      </c>
      <c r="BU118" s="109"/>
      <c r="BV118" s="109"/>
      <c r="BW118" s="108" t="s">
        <v>1093</v>
      </c>
      <c r="BX118" s="44" t="s">
        <v>1094</v>
      </c>
      <c r="BY118" s="109"/>
      <c r="BZ118" s="109" t="s">
        <v>1095</v>
      </c>
      <c r="CA118" s="108" t="s">
        <v>1096</v>
      </c>
      <c r="CB118" s="109" t="s">
        <v>1097</v>
      </c>
      <c r="CE118" s="109" t="s">
        <v>1098</v>
      </c>
      <c r="CF118" s="109" t="s">
        <v>1099</v>
      </c>
      <c r="CG118" s="109" t="s">
        <v>1132</v>
      </c>
      <c r="CH118" s="109"/>
      <c r="CI118" s="109"/>
      <c r="CJ118" s="109" t="s">
        <v>1133</v>
      </c>
      <c r="CK118" s="108" t="s">
        <v>1134</v>
      </c>
      <c r="CL118" s="44" t="s">
        <v>1103</v>
      </c>
      <c r="CM118" s="44" t="s">
        <v>1104</v>
      </c>
      <c r="CN118" s="44"/>
      <c r="CO118" s="108" t="s">
        <v>1105</v>
      </c>
      <c r="CP118" s="108" t="s">
        <v>1106</v>
      </c>
      <c r="CQ118" s="108"/>
      <c r="CR118" s="108"/>
      <c r="CS118" s="108"/>
      <c r="CT118" s="109" t="s">
        <v>1107</v>
      </c>
      <c r="CU118" s="109" t="s">
        <v>1107</v>
      </c>
      <c r="CV118" s="109" t="s">
        <v>1107</v>
      </c>
      <c r="CW118" s="109" t="s">
        <v>1107</v>
      </c>
      <c r="CX118" s="109" t="s">
        <v>1107</v>
      </c>
      <c r="CY118" s="109" t="s">
        <v>1108</v>
      </c>
      <c r="CZ118" s="109"/>
      <c r="DA118" s="109" t="s">
        <v>1109</v>
      </c>
      <c r="DB118" s="109"/>
      <c r="DC118" s="109" t="s">
        <v>1110</v>
      </c>
      <c r="DD118" s="109"/>
      <c r="DE118" s="109" t="s">
        <v>1111</v>
      </c>
      <c r="DF118" s="109"/>
      <c r="DG118" s="109" t="s">
        <v>1112</v>
      </c>
      <c r="DH118" s="108" t="s">
        <v>1113</v>
      </c>
      <c r="DI118" s="108"/>
      <c r="DJ118" s="111" t="s">
        <v>1114</v>
      </c>
      <c r="DK118" s="111" t="s">
        <v>1115</v>
      </c>
      <c r="DL118" s="106" t="s">
        <v>1116</v>
      </c>
      <c r="DM118" s="108" t="s">
        <v>1151</v>
      </c>
      <c r="DN118" s="44" t="s">
        <v>1152</v>
      </c>
      <c r="DO118" s="44" t="s">
        <v>1153</v>
      </c>
      <c r="DP118" s="44" t="s">
        <v>1119</v>
      </c>
      <c r="DQ118" s="44" t="s">
        <v>1120</v>
      </c>
      <c r="DR118" s="44" t="s">
        <v>1121</v>
      </c>
      <c r="DS118" s="44"/>
      <c r="DT118" s="44"/>
      <c r="DU118" s="44"/>
      <c r="DV118" s="44"/>
      <c r="DW118" s="44"/>
      <c r="DX118" s="44"/>
      <c r="DY118" s="44"/>
      <c r="DZ118" s="44" t="s">
        <v>1122</v>
      </c>
      <c r="EA118" s="44"/>
      <c r="EB118" s="44"/>
      <c r="EC118" s="44"/>
      <c r="ED118" s="44"/>
      <c r="EE118" s="44"/>
      <c r="EF118" s="44"/>
      <c r="EG118" s="44"/>
      <c r="EH118" s="44"/>
      <c r="EI118" s="44"/>
      <c r="EJ118" s="44"/>
      <c r="EK118" s="44"/>
      <c r="EL118" s="44"/>
      <c r="EM118" s="44"/>
      <c r="EN118" s="44"/>
      <c r="EO118" s="44"/>
      <c r="EP118" s="44"/>
      <c r="EQ118" s="44"/>
      <c r="ER118" s="44"/>
      <c r="ES118" s="44"/>
      <c r="ET118" s="44"/>
      <c r="EU118" s="44"/>
      <c r="EV118" s="44"/>
      <c r="EW118" s="44"/>
      <c r="EX118" s="44"/>
      <c r="EY118" s="44" t="s">
        <v>1123</v>
      </c>
      <c r="EZ118" s="44" t="s">
        <v>1124</v>
      </c>
      <c r="FA118" s="44" t="s">
        <v>1125</v>
      </c>
      <c r="FB118" s="44" t="s">
        <v>1125</v>
      </c>
      <c r="FC118" s="44" t="s">
        <v>1126</v>
      </c>
      <c r="FD118" s="108" t="s">
        <v>1127</v>
      </c>
      <c r="FE118" s="108" t="s">
        <v>1128</v>
      </c>
      <c r="FF118" s="106" t="s">
        <v>1129</v>
      </c>
      <c r="FG118" s="44" t="s">
        <v>1130</v>
      </c>
      <c r="FH118" s="44" t="s">
        <v>1130</v>
      </c>
      <c r="FI118" s="44" t="s">
        <v>1130</v>
      </c>
      <c r="FJ118" s="44" t="s">
        <v>1130</v>
      </c>
      <c r="FK118" s="44" t="s">
        <v>1130</v>
      </c>
      <c r="FL118" s="44" t="s">
        <v>1130</v>
      </c>
      <c r="FM118" s="106" t="s">
        <v>1131</v>
      </c>
      <c r="FN118" s="108" t="s">
        <v>1175</v>
      </c>
      <c r="FO118" s="109" t="s">
        <v>1176</v>
      </c>
      <c r="FP118" s="44" t="s">
        <v>1135</v>
      </c>
      <c r="FX118" s="128"/>
      <c r="GA118" s="109" t="s">
        <v>1136</v>
      </c>
      <c r="GB118" s="44" t="s">
        <v>1137</v>
      </c>
      <c r="GC118" s="109"/>
      <c r="GD118" s="44" t="s">
        <v>1138</v>
      </c>
      <c r="GE118" s="44" t="s">
        <v>1138</v>
      </c>
      <c r="GF118" s="44" t="s">
        <v>1139</v>
      </c>
      <c r="GG118" s="44"/>
      <c r="GH118" s="44" t="s">
        <v>1126</v>
      </c>
      <c r="GI118" s="44" t="s">
        <v>1126</v>
      </c>
      <c r="GJ118" s="44" t="s">
        <v>1126</v>
      </c>
      <c r="GK118" s="44" t="s">
        <v>1126</v>
      </c>
      <c r="GL118" s="44" t="s">
        <v>1126</v>
      </c>
      <c r="GM118" s="112" t="s">
        <v>1140</v>
      </c>
      <c r="GN118" s="106" t="s">
        <v>1141</v>
      </c>
      <c r="GO118" s="106" t="s">
        <v>1142</v>
      </c>
      <c r="GP118" s="106" t="s">
        <v>1143</v>
      </c>
      <c r="GS118" s="109" t="s">
        <v>1144</v>
      </c>
      <c r="GU118" s="106" t="s">
        <v>1145</v>
      </c>
      <c r="GV118" s="108" t="s">
        <v>1146</v>
      </c>
      <c r="GW118" s="106" t="s">
        <v>1147</v>
      </c>
      <c r="GX118" s="108" t="s">
        <v>1148</v>
      </c>
      <c r="GY118" s="106"/>
      <c r="GZ118" s="106"/>
      <c r="HB118" s="44" t="s">
        <v>1149</v>
      </c>
      <c r="HC118" s="113"/>
      <c r="HD118" s="113"/>
      <c r="HE118" s="106" t="s">
        <v>1150</v>
      </c>
      <c r="HF118" s="106" t="s">
        <v>1154</v>
      </c>
      <c r="HG118" s="44" t="s">
        <v>1155</v>
      </c>
      <c r="HH118" s="44" t="s">
        <v>1156</v>
      </c>
      <c r="HI118" s="106" t="s">
        <v>1157</v>
      </c>
      <c r="HJ118" s="44" t="s">
        <v>1158</v>
      </c>
      <c r="HK118" s="106" t="s">
        <v>1159</v>
      </c>
      <c r="HL118" s="106" t="s">
        <v>1160</v>
      </c>
      <c r="HM118" s="108" t="s">
        <v>1161</v>
      </c>
      <c r="HN118" s="44" t="s">
        <v>1162</v>
      </c>
      <c r="HO118" s="108" t="s">
        <v>1163</v>
      </c>
      <c r="HP118" s="44" t="s">
        <v>1164</v>
      </c>
      <c r="HQ118" s="106" t="s">
        <v>1165</v>
      </c>
      <c r="HR118" s="106" t="s">
        <v>1166</v>
      </c>
      <c r="HS118" s="108" t="s">
        <v>1167</v>
      </c>
      <c r="HT118" s="108" t="s">
        <v>1168</v>
      </c>
      <c r="HU118" s="108" t="s">
        <v>1169</v>
      </c>
      <c r="HV118" s="106" t="s">
        <v>1170</v>
      </c>
      <c r="HW118" s="108" t="s">
        <v>1171</v>
      </c>
      <c r="HX118" s="44" t="s">
        <v>1172</v>
      </c>
      <c r="HY118" s="108" t="s">
        <v>1173</v>
      </c>
      <c r="HZ118" s="106" t="s">
        <v>1053</v>
      </c>
      <c r="IA118" s="106" t="s">
        <v>1053</v>
      </c>
      <c r="IB118" s="44"/>
      <c r="IC118" s="108"/>
      <c r="ID118" s="44"/>
      <c r="IE118" s="109"/>
    </row>
    <row r="119" spans="1:239">
      <c r="C119" s="1"/>
      <c r="D119" s="1"/>
      <c r="E119" s="1"/>
      <c r="G119" s="1"/>
      <c r="H119" s="1"/>
      <c r="I119" s="1"/>
      <c r="J119" s="1"/>
      <c r="K119" s="1"/>
      <c r="L119" s="1"/>
      <c r="M119" s="4"/>
      <c r="N119" s="1"/>
      <c r="O119" s="78"/>
      <c r="P119" s="1"/>
      <c r="Q119" s="1"/>
      <c r="R119" s="1"/>
      <c r="S119"/>
      <c r="AQ119"/>
      <c r="AR119"/>
      <c r="DE119" s="20"/>
      <c r="FO119"/>
      <c r="FP119"/>
      <c r="FQ119"/>
      <c r="FR119"/>
      <c r="FS119"/>
      <c r="FT119"/>
      <c r="FU119"/>
      <c r="FV119"/>
      <c r="FW119"/>
      <c r="FX119" s="127"/>
      <c r="FY119"/>
      <c r="FZ119"/>
      <c r="GA119"/>
      <c r="GT119"/>
      <c r="IB119" s="1"/>
      <c r="ID119" s="1"/>
    </row>
    <row r="120" spans="1:239">
      <c r="C120" s="1"/>
      <c r="D120" s="1"/>
      <c r="E120" s="1"/>
      <c r="G120" s="1"/>
      <c r="H120" s="1"/>
      <c r="I120" s="1"/>
      <c r="J120" s="1"/>
      <c r="K120" s="1"/>
      <c r="L120" s="1"/>
      <c r="M120" s="4"/>
      <c r="N120" s="1"/>
      <c r="O120" s="78"/>
      <c r="P120" s="1"/>
      <c r="Q120" s="1"/>
      <c r="R120" s="1"/>
      <c r="DE120" s="20">
        <v>43</v>
      </c>
      <c r="IB120" s="1"/>
      <c r="ID120" s="1"/>
    </row>
    <row r="121" spans="1:239">
      <c r="C121" s="1"/>
      <c r="D121" s="1"/>
      <c r="E121" s="1"/>
      <c r="G121" s="1"/>
      <c r="H121" s="1"/>
      <c r="I121" s="1"/>
      <c r="J121" s="1"/>
      <c r="K121" s="1"/>
      <c r="L121" s="1"/>
      <c r="M121" s="4"/>
      <c r="N121" s="1"/>
      <c r="O121" s="78"/>
      <c r="P121" s="1"/>
      <c r="Q121" s="1"/>
      <c r="R121" s="1"/>
      <c r="DE121" s="20">
        <v>32</v>
      </c>
      <c r="IB121" s="1"/>
      <c r="ID121" s="1"/>
    </row>
    <row r="122" spans="1:239">
      <c r="C122" s="1"/>
      <c r="D122" s="1"/>
      <c r="E122" s="1"/>
      <c r="G122" s="1"/>
      <c r="H122" s="1"/>
      <c r="I122" s="1"/>
      <c r="J122" s="1"/>
      <c r="K122" s="1"/>
      <c r="L122" s="1"/>
      <c r="M122" s="4"/>
      <c r="N122" s="1"/>
      <c r="O122" s="78"/>
      <c r="P122" s="1"/>
      <c r="Q122" s="1"/>
      <c r="R122" s="1"/>
      <c r="DE122" s="20">
        <v>27</v>
      </c>
      <c r="IB122" s="1"/>
      <c r="ID122" s="1"/>
    </row>
    <row r="123" spans="1:239">
      <c r="C123" s="2"/>
      <c r="D123" s="1"/>
      <c r="E123" s="1"/>
      <c r="G123" s="1"/>
      <c r="H123" s="1"/>
      <c r="I123" s="1"/>
      <c r="J123" s="1"/>
      <c r="K123" s="1"/>
      <c r="L123" s="1"/>
      <c r="M123" s="4"/>
      <c r="N123" s="1"/>
      <c r="O123" s="78"/>
      <c r="P123" s="1"/>
      <c r="Q123" s="1"/>
      <c r="R123" s="1"/>
      <c r="DE123" s="20">
        <v>91</v>
      </c>
      <c r="IB123" s="1"/>
      <c r="ID123" s="1"/>
    </row>
    <row r="124" spans="1:239">
      <c r="C124" s="2"/>
      <c r="D124" s="3"/>
      <c r="E124" s="3"/>
      <c r="G124" s="3"/>
      <c r="H124" s="3"/>
      <c r="I124" s="3"/>
      <c r="J124" s="3"/>
      <c r="K124" s="3"/>
      <c r="L124" s="3"/>
      <c r="M124" s="4"/>
      <c r="N124" s="3"/>
      <c r="O124" s="78"/>
      <c r="P124" s="3"/>
      <c r="Q124" s="3"/>
      <c r="R124" s="3"/>
      <c r="DE124" s="20">
        <v>64</v>
      </c>
      <c r="IB124" s="3"/>
      <c r="ID124" s="3"/>
    </row>
    <row r="125" spans="1:239">
      <c r="C125" s="2"/>
      <c r="D125" s="1"/>
      <c r="E125" s="1"/>
      <c r="G125" s="1"/>
      <c r="H125" s="1"/>
      <c r="I125" s="1"/>
      <c r="J125" s="1"/>
      <c r="K125" s="1"/>
      <c r="L125" s="1"/>
      <c r="M125" s="4"/>
      <c r="N125" s="1"/>
      <c r="O125" s="78"/>
      <c r="P125" s="1"/>
      <c r="Q125" s="1"/>
      <c r="R125" s="1"/>
      <c r="DE125" s="20">
        <v>95</v>
      </c>
      <c r="IB125" s="1"/>
      <c r="ID125" s="1"/>
    </row>
    <row r="126" spans="1:239">
      <c r="C126" s="3"/>
      <c r="D126" s="3"/>
      <c r="E126" s="3"/>
      <c r="G126" s="3"/>
      <c r="H126" s="3"/>
      <c r="I126" s="3"/>
      <c r="J126" s="3"/>
      <c r="K126" s="3"/>
      <c r="L126" s="3"/>
      <c r="M126" s="4"/>
      <c r="N126" s="3"/>
      <c r="O126" s="78"/>
      <c r="P126" s="3"/>
      <c r="Q126" s="3"/>
      <c r="R126" s="3"/>
      <c r="DE126" s="20">
        <v>56</v>
      </c>
      <c r="IB126" s="3"/>
      <c r="ID126" s="3"/>
    </row>
    <row r="127" spans="1:239">
      <c r="C127" s="4"/>
      <c r="D127" s="1"/>
      <c r="E127" s="1"/>
      <c r="G127" s="1"/>
      <c r="H127" s="1"/>
      <c r="I127" s="1"/>
      <c r="J127" s="1"/>
      <c r="K127" s="1"/>
      <c r="L127" s="1"/>
      <c r="M127" s="4"/>
      <c r="N127" s="1"/>
      <c r="O127" s="78"/>
      <c r="P127" s="1"/>
      <c r="Q127" s="1"/>
      <c r="R127" s="1"/>
      <c r="DE127" s="20"/>
      <c r="IB127" s="1"/>
      <c r="ID127" s="1"/>
    </row>
    <row r="128" spans="1:239">
      <c r="C128" s="4"/>
      <c r="D128" s="1"/>
      <c r="E128" s="1"/>
      <c r="G128" s="1"/>
      <c r="H128" s="1"/>
      <c r="I128" s="1"/>
      <c r="J128" s="1"/>
      <c r="K128" s="1"/>
      <c r="L128" s="1"/>
      <c r="M128" s="4"/>
      <c r="N128" s="1"/>
      <c r="O128" s="78"/>
      <c r="P128" s="1"/>
      <c r="Q128" s="1"/>
      <c r="R128" s="1"/>
      <c r="DE128" s="20"/>
      <c r="IB128" s="1"/>
      <c r="ID128" s="1"/>
    </row>
    <row r="129" spans="3:238">
      <c r="C129" s="4"/>
      <c r="D129" s="1"/>
      <c r="E129" s="1"/>
      <c r="G129" s="1"/>
      <c r="H129" s="1"/>
      <c r="I129" s="1"/>
      <c r="J129" s="1"/>
      <c r="K129" s="1"/>
      <c r="L129" s="1"/>
      <c r="M129" s="4"/>
      <c r="N129" s="1"/>
      <c r="O129" s="78"/>
      <c r="P129" s="1"/>
      <c r="Q129" s="1"/>
      <c r="R129" s="1"/>
      <c r="DE129" s="20">
        <v>52</v>
      </c>
      <c r="IB129" s="1"/>
      <c r="ID129" s="1"/>
    </row>
    <row r="130" spans="3:238">
      <c r="C130" s="3"/>
      <c r="D130" s="1"/>
      <c r="E130" s="1"/>
      <c r="G130" s="1"/>
      <c r="H130" s="1"/>
      <c r="I130" s="1"/>
      <c r="J130" s="1"/>
      <c r="K130" s="1"/>
      <c r="L130" s="1"/>
      <c r="M130" s="4"/>
      <c r="N130" s="1"/>
      <c r="O130" s="78"/>
      <c r="P130" s="1"/>
      <c r="Q130" s="1"/>
      <c r="R130" s="1"/>
      <c r="DE130" s="20">
        <v>99</v>
      </c>
      <c r="IB130" s="1"/>
      <c r="ID130" s="1"/>
    </row>
    <row r="131" spans="3:238">
      <c r="C131" s="4"/>
      <c r="D131" s="1"/>
      <c r="E131" s="1"/>
      <c r="G131" s="1"/>
      <c r="H131" s="1"/>
      <c r="I131" s="1"/>
      <c r="J131" s="1"/>
      <c r="K131" s="1"/>
      <c r="L131" s="1"/>
      <c r="M131" s="4"/>
      <c r="N131" s="1"/>
      <c r="O131" s="78"/>
      <c r="P131" s="1"/>
      <c r="Q131" s="1"/>
      <c r="R131" s="1"/>
      <c r="DE131" s="20">
        <v>60</v>
      </c>
      <c r="IB131" s="1"/>
      <c r="ID131" s="1"/>
    </row>
    <row r="132" spans="3:238">
      <c r="C132" s="3"/>
      <c r="D132" s="1"/>
      <c r="E132" s="1"/>
      <c r="G132" s="1"/>
      <c r="H132" s="1"/>
      <c r="I132" s="1"/>
      <c r="J132" s="1"/>
      <c r="K132" s="1"/>
      <c r="L132" s="1"/>
      <c r="M132" s="4"/>
      <c r="N132" s="1"/>
      <c r="O132" s="78"/>
      <c r="P132" s="1"/>
      <c r="Q132" s="1"/>
      <c r="R132" s="1"/>
      <c r="DE132" s="20">
        <v>73</v>
      </c>
      <c r="IB132" s="1"/>
      <c r="ID132" s="1"/>
    </row>
    <row r="133" spans="3:238">
      <c r="C133" s="3"/>
      <c r="D133" s="1"/>
      <c r="E133" s="1"/>
      <c r="G133" s="1"/>
      <c r="H133" s="1"/>
      <c r="I133" s="1"/>
      <c r="J133" s="1"/>
      <c r="K133" s="1"/>
      <c r="L133" s="1"/>
      <c r="M133" s="4"/>
      <c r="N133" s="1"/>
      <c r="O133" s="78"/>
      <c r="P133" s="1"/>
      <c r="Q133" s="1"/>
      <c r="R133" s="1"/>
      <c r="DE133" s="20">
        <v>70</v>
      </c>
      <c r="IB133" s="1"/>
      <c r="ID133" s="1"/>
    </row>
    <row r="134" spans="3:238">
      <c r="C134" s="1"/>
      <c r="D134" s="1"/>
      <c r="E134" s="1"/>
      <c r="G134" s="1"/>
      <c r="H134" s="1"/>
      <c r="I134" s="1"/>
      <c r="J134" s="1"/>
      <c r="K134" s="1"/>
      <c r="L134" s="1"/>
      <c r="M134" s="4"/>
      <c r="N134" s="1"/>
      <c r="O134" s="78"/>
      <c r="P134" s="1"/>
      <c r="Q134" s="1"/>
      <c r="R134" s="1"/>
      <c r="DE134" s="20">
        <v>70</v>
      </c>
      <c r="IB134" s="1"/>
      <c r="ID134" s="1"/>
    </row>
    <row r="135" spans="3:238">
      <c r="C135" s="4"/>
      <c r="D135" s="1"/>
      <c r="E135" s="1"/>
      <c r="G135" s="1"/>
      <c r="H135" s="1"/>
      <c r="I135" s="1"/>
      <c r="J135" s="1"/>
      <c r="K135" s="1"/>
      <c r="L135" s="1"/>
      <c r="M135" s="4"/>
      <c r="N135" s="1"/>
      <c r="O135" s="78"/>
      <c r="P135" s="1"/>
      <c r="Q135" s="1"/>
      <c r="R135" s="1"/>
      <c r="DE135" s="20">
        <v>46</v>
      </c>
      <c r="IB135" s="1"/>
      <c r="ID135" s="1"/>
    </row>
    <row r="136" spans="3:238">
      <c r="C136" s="1"/>
      <c r="D136" s="1"/>
      <c r="E136" s="1"/>
      <c r="G136" s="1"/>
      <c r="H136" s="1"/>
      <c r="I136" s="1"/>
      <c r="J136" s="1"/>
      <c r="K136" s="1"/>
      <c r="L136" s="1"/>
      <c r="M136" s="4"/>
      <c r="N136" s="1"/>
      <c r="O136" s="78"/>
      <c r="P136" s="1"/>
      <c r="Q136" s="1"/>
      <c r="R136" s="1"/>
      <c r="DE136" s="20">
        <v>14</v>
      </c>
      <c r="IB136" s="1"/>
      <c r="ID136" s="1"/>
    </row>
    <row r="137" spans="3:238">
      <c r="C137" s="1"/>
      <c r="D137" s="1"/>
      <c r="E137" s="1"/>
      <c r="G137" s="1"/>
      <c r="H137" s="1"/>
      <c r="I137" s="1"/>
      <c r="J137" s="1"/>
      <c r="K137" s="1"/>
      <c r="L137" s="1"/>
      <c r="M137" s="4"/>
      <c r="N137" s="1"/>
      <c r="O137" s="78"/>
      <c r="P137" s="1"/>
      <c r="Q137" s="1"/>
      <c r="R137" s="1"/>
      <c r="DE137" s="20">
        <v>99</v>
      </c>
      <c r="IB137" s="1"/>
      <c r="ID137" s="1"/>
    </row>
    <row r="138" spans="3:238">
      <c r="C138" s="1"/>
      <c r="D138" s="1"/>
      <c r="E138" s="1"/>
      <c r="G138" s="1"/>
      <c r="H138" s="1"/>
      <c r="I138" s="1"/>
      <c r="J138" s="1"/>
      <c r="K138" s="1"/>
      <c r="L138" s="1"/>
      <c r="M138" s="4"/>
      <c r="N138" s="1"/>
      <c r="O138" s="78"/>
      <c r="P138" s="1"/>
      <c r="Q138" s="1"/>
      <c r="R138" s="1"/>
      <c r="DE138" s="20"/>
      <c r="IB138" s="1"/>
      <c r="ID138" s="1"/>
    </row>
    <row r="139" spans="3:238">
      <c r="C139" s="3"/>
      <c r="D139" s="7"/>
      <c r="E139" s="7"/>
      <c r="G139" s="7"/>
      <c r="H139" s="7"/>
      <c r="I139" s="7"/>
      <c r="J139" s="7"/>
      <c r="K139" s="7"/>
      <c r="L139" s="7"/>
      <c r="M139" s="6"/>
      <c r="N139" s="7"/>
      <c r="O139" s="78"/>
      <c r="P139" s="7"/>
      <c r="Q139" s="7"/>
      <c r="R139" s="7"/>
      <c r="DE139" s="20"/>
      <c r="IB139" s="7"/>
      <c r="ID139" s="7"/>
    </row>
    <row r="140" spans="3:238">
      <c r="C140" s="3"/>
      <c r="D140" s="7"/>
      <c r="E140" s="7"/>
      <c r="G140" s="7"/>
      <c r="H140" s="7"/>
      <c r="I140" s="7"/>
      <c r="J140" s="7"/>
      <c r="K140" s="7"/>
      <c r="L140" s="7"/>
      <c r="M140" s="6"/>
      <c r="N140" s="7"/>
      <c r="O140" s="78"/>
      <c r="P140" s="7"/>
      <c r="Q140" s="7"/>
      <c r="R140" s="7"/>
      <c r="DE140" s="20">
        <v>54</v>
      </c>
      <c r="IB140" s="7"/>
      <c r="ID140" s="7"/>
    </row>
    <row r="141" spans="3:238">
      <c r="C141" s="4"/>
      <c r="D141" s="6"/>
      <c r="E141" s="6"/>
      <c r="G141" s="6"/>
      <c r="H141" s="6"/>
      <c r="I141" s="6"/>
      <c r="J141" s="6"/>
      <c r="K141" s="6"/>
      <c r="L141" s="6"/>
      <c r="M141" s="6"/>
      <c r="N141" s="6"/>
      <c r="O141" s="78"/>
      <c r="P141" s="6"/>
      <c r="Q141" s="6"/>
      <c r="R141" s="6"/>
      <c r="DE141" s="20">
        <v>71</v>
      </c>
      <c r="IB141" s="6"/>
      <c r="ID141" s="6"/>
    </row>
    <row r="142" spans="3:238">
      <c r="C142" s="3"/>
      <c r="D142" s="1"/>
      <c r="E142" s="1"/>
      <c r="G142" s="1"/>
      <c r="H142" s="1"/>
      <c r="I142" s="1"/>
      <c r="J142" s="1"/>
      <c r="K142" s="1"/>
      <c r="L142" s="1"/>
      <c r="M142" s="4"/>
      <c r="N142" s="1"/>
      <c r="O142" s="78"/>
      <c r="P142" s="1"/>
      <c r="Q142" s="1"/>
      <c r="R142" s="1"/>
      <c r="DE142" s="20">
        <v>27</v>
      </c>
      <c r="IB142" s="1"/>
      <c r="ID142" s="1"/>
    </row>
    <row r="143" spans="3:238">
      <c r="C143" s="4"/>
      <c r="D143" s="7"/>
      <c r="E143" s="7"/>
      <c r="G143" s="7"/>
      <c r="H143" s="7"/>
      <c r="I143" s="7"/>
      <c r="J143" s="7"/>
      <c r="K143" s="7"/>
      <c r="L143" s="7"/>
      <c r="M143" s="6"/>
      <c r="N143" s="7"/>
      <c r="O143" s="78"/>
      <c r="P143" s="7"/>
      <c r="Q143" s="7"/>
      <c r="R143" s="7"/>
      <c r="DE143" s="20"/>
      <c r="IB143" s="7"/>
      <c r="ID143" s="7"/>
    </row>
    <row r="144" spans="3:238">
      <c r="C144" s="4"/>
      <c r="D144" s="7"/>
      <c r="E144" s="7"/>
      <c r="G144" s="7"/>
      <c r="H144" s="7"/>
      <c r="I144" s="7"/>
      <c r="J144" s="7"/>
      <c r="K144" s="7"/>
      <c r="L144" s="7"/>
      <c r="M144" s="6"/>
      <c r="N144" s="7"/>
      <c r="O144" s="78"/>
      <c r="P144" s="7"/>
      <c r="Q144" s="7"/>
      <c r="R144" s="7"/>
      <c r="DE144" s="20"/>
      <c r="IB144" s="7"/>
      <c r="ID144" s="7"/>
    </row>
    <row r="145" spans="3:238">
      <c r="C145" s="4"/>
      <c r="D145" s="6"/>
      <c r="E145" s="6"/>
      <c r="G145" s="6"/>
      <c r="H145" s="6"/>
      <c r="I145" s="6"/>
      <c r="J145" s="6"/>
      <c r="K145" s="6"/>
      <c r="L145" s="6"/>
      <c r="M145" s="6"/>
      <c r="N145" s="6"/>
      <c r="O145" s="78"/>
      <c r="P145" s="6"/>
      <c r="Q145" s="6"/>
      <c r="R145" s="6"/>
      <c r="DE145" s="20">
        <v>27</v>
      </c>
      <c r="IB145" s="6"/>
      <c r="ID145" s="6"/>
    </row>
    <row r="146" spans="3:238">
      <c r="C146" s="3"/>
      <c r="D146" s="7"/>
      <c r="E146" s="7"/>
      <c r="G146" s="7"/>
      <c r="H146" s="7"/>
      <c r="I146" s="7"/>
      <c r="J146" s="7"/>
      <c r="K146" s="7"/>
      <c r="L146" s="7"/>
      <c r="M146" s="6"/>
      <c r="N146" s="7"/>
      <c r="O146" s="78"/>
      <c r="P146" s="7"/>
      <c r="Q146" s="7"/>
      <c r="R146" s="7"/>
      <c r="DE146" s="20">
        <v>77</v>
      </c>
      <c r="IB146" s="7"/>
      <c r="ID146" s="7"/>
    </row>
    <row r="147" spans="3:238">
      <c r="C147" s="3"/>
      <c r="D147" s="7"/>
      <c r="E147" s="7"/>
      <c r="G147" s="7"/>
      <c r="H147" s="7"/>
      <c r="I147" s="7"/>
      <c r="J147" s="7"/>
      <c r="K147" s="7"/>
      <c r="L147" s="7"/>
      <c r="M147" s="6"/>
      <c r="N147" s="7"/>
      <c r="O147" s="78"/>
      <c r="P147" s="7"/>
      <c r="Q147" s="7"/>
      <c r="R147" s="7"/>
      <c r="DE147" s="20">
        <v>43</v>
      </c>
      <c r="IB147" s="7"/>
      <c r="ID147" s="7"/>
    </row>
    <row r="148" spans="3:238">
      <c r="C148" s="4"/>
      <c r="D148" s="7"/>
      <c r="E148" s="7"/>
      <c r="G148" s="7"/>
      <c r="H148" s="7"/>
      <c r="I148" s="7"/>
      <c r="J148" s="7"/>
      <c r="K148" s="7"/>
      <c r="L148" s="7"/>
      <c r="M148" s="6"/>
      <c r="N148" s="7"/>
      <c r="O148" s="78"/>
      <c r="P148" s="7"/>
      <c r="Q148" s="7"/>
      <c r="R148" s="7"/>
      <c r="DE148" s="20">
        <v>66</v>
      </c>
      <c r="IB148" s="7"/>
      <c r="ID148" s="7"/>
    </row>
    <row r="149" spans="3:238">
      <c r="C149" s="4"/>
      <c r="D149" s="6"/>
      <c r="E149" s="6"/>
      <c r="G149" s="6"/>
      <c r="H149" s="6"/>
      <c r="I149" s="6"/>
      <c r="J149" s="6"/>
      <c r="K149" s="6"/>
      <c r="L149" s="6"/>
      <c r="M149" s="6"/>
      <c r="N149" s="6"/>
      <c r="O149" s="78"/>
      <c r="P149" s="6"/>
      <c r="Q149" s="6"/>
      <c r="R149" s="6"/>
      <c r="DE149" s="20">
        <v>86</v>
      </c>
      <c r="IB149" s="6"/>
      <c r="ID149" s="6"/>
    </row>
    <row r="150" spans="3:238">
      <c r="C150" s="4"/>
      <c r="D150" s="6"/>
      <c r="E150" s="6"/>
      <c r="G150" s="6"/>
      <c r="H150" s="6"/>
      <c r="I150" s="6"/>
      <c r="J150" s="6"/>
      <c r="K150" s="6"/>
      <c r="L150" s="6"/>
      <c r="M150" s="6"/>
      <c r="N150" s="6"/>
      <c r="O150" s="78"/>
      <c r="P150" s="6"/>
      <c r="Q150" s="6"/>
      <c r="R150" s="6"/>
      <c r="DE150" s="20">
        <v>95</v>
      </c>
      <c r="IB150" s="6"/>
      <c r="ID150" s="6"/>
    </row>
    <row r="151" spans="3:238">
      <c r="C151" s="4"/>
      <c r="D151" s="7"/>
      <c r="E151" s="7"/>
      <c r="G151" s="7"/>
      <c r="H151" s="7"/>
      <c r="I151" s="7"/>
      <c r="J151" s="7"/>
      <c r="K151" s="7"/>
      <c r="L151" s="7"/>
      <c r="M151" s="6"/>
      <c r="N151" s="7"/>
      <c r="O151" s="78"/>
      <c r="P151" s="7"/>
      <c r="Q151" s="7"/>
      <c r="R151" s="7"/>
      <c r="DE151" s="20">
        <v>85</v>
      </c>
      <c r="IB151" s="7"/>
      <c r="ID151" s="7"/>
    </row>
    <row r="152" spans="3:238">
      <c r="C152" s="4"/>
      <c r="D152" s="7"/>
      <c r="E152" s="7"/>
      <c r="G152" s="7"/>
      <c r="H152" s="7"/>
      <c r="I152" s="7"/>
      <c r="J152" s="7"/>
      <c r="K152" s="7"/>
      <c r="L152" s="7"/>
      <c r="M152" s="6"/>
      <c r="N152" s="7"/>
      <c r="O152" s="78"/>
      <c r="P152" s="7"/>
      <c r="Q152" s="7"/>
      <c r="R152" s="7"/>
      <c r="DE152" s="20">
        <v>97</v>
      </c>
      <c r="IB152" s="7"/>
      <c r="ID152" s="7"/>
    </row>
    <row r="153" spans="3:238">
      <c r="C153" s="5"/>
      <c r="D153" s="7"/>
      <c r="E153" s="7"/>
      <c r="G153" s="7"/>
      <c r="H153" s="7"/>
      <c r="I153" s="7"/>
      <c r="J153" s="7"/>
      <c r="K153" s="7"/>
      <c r="L153" s="7"/>
      <c r="M153" s="6"/>
      <c r="N153" s="7"/>
      <c r="O153" s="78"/>
      <c r="P153" s="7"/>
      <c r="Q153" s="7"/>
      <c r="R153" s="7"/>
      <c r="DE153" s="20">
        <v>49</v>
      </c>
      <c r="IB153" s="7"/>
      <c r="ID153" s="7"/>
    </row>
    <row r="154" spans="3:238">
      <c r="C154" s="1"/>
      <c r="D154" s="7"/>
      <c r="E154" s="7"/>
      <c r="G154" s="7"/>
      <c r="H154" s="7"/>
      <c r="I154" s="7"/>
      <c r="J154" s="7"/>
      <c r="K154" s="7"/>
      <c r="L154" s="7"/>
      <c r="M154" s="6"/>
      <c r="N154" s="7"/>
      <c r="O154" s="78"/>
      <c r="P154" s="7"/>
      <c r="Q154" s="7"/>
      <c r="R154" s="7"/>
      <c r="DE154" s="20"/>
      <c r="IB154" s="7"/>
      <c r="ID154" s="7"/>
    </row>
    <row r="155" spans="3:238">
      <c r="C155" s="3"/>
      <c r="D155" s="7"/>
      <c r="E155" s="7"/>
      <c r="G155" s="7"/>
      <c r="H155" s="7"/>
      <c r="I155" s="7"/>
      <c r="J155" s="7"/>
      <c r="K155" s="7"/>
      <c r="L155" s="7"/>
      <c r="M155" s="6"/>
      <c r="N155" s="7"/>
      <c r="O155" s="78"/>
      <c r="P155" s="7"/>
      <c r="Q155" s="7"/>
      <c r="R155" s="7"/>
      <c r="DE155" s="20"/>
      <c r="IB155" s="7"/>
      <c r="ID155" s="7"/>
    </row>
    <row r="156" spans="3:238">
      <c r="C156" s="4"/>
      <c r="D156" s="7"/>
      <c r="E156" s="7"/>
      <c r="G156" s="7"/>
      <c r="H156" s="7"/>
      <c r="I156" s="7"/>
      <c r="J156" s="7"/>
      <c r="K156" s="7"/>
      <c r="L156" s="7"/>
      <c r="M156" s="6"/>
      <c r="N156" s="7"/>
      <c r="O156" s="78"/>
      <c r="P156" s="7"/>
      <c r="Q156" s="7"/>
      <c r="R156" s="7"/>
      <c r="DE156" s="20">
        <v>100</v>
      </c>
      <c r="IB156" s="7"/>
      <c r="ID156" s="7"/>
    </row>
    <row r="157" spans="3:238">
      <c r="C157" s="4"/>
      <c r="D157" s="7"/>
      <c r="E157" s="7"/>
      <c r="G157" s="7"/>
      <c r="H157" s="7"/>
      <c r="I157" s="7"/>
      <c r="J157" s="7"/>
      <c r="K157" s="7"/>
      <c r="L157" s="7"/>
      <c r="M157" s="6"/>
      <c r="N157" s="7"/>
      <c r="O157" s="78"/>
      <c r="P157" s="7"/>
      <c r="Q157" s="7"/>
      <c r="R157" s="7"/>
      <c r="DE157" s="20">
        <v>61</v>
      </c>
      <c r="IB157" s="7"/>
      <c r="ID157" s="7"/>
    </row>
    <row r="158" spans="3:238">
      <c r="C158" s="3"/>
      <c r="D158" s="7"/>
      <c r="E158" s="7"/>
      <c r="G158" s="7"/>
      <c r="H158" s="7"/>
      <c r="I158" s="7"/>
      <c r="J158" s="7"/>
      <c r="K158" s="7"/>
      <c r="L158" s="7"/>
      <c r="M158" s="6"/>
      <c r="N158" s="7"/>
      <c r="O158" s="78"/>
      <c r="P158" s="7"/>
      <c r="Q158" s="7"/>
      <c r="R158" s="7"/>
      <c r="DE158" s="20">
        <v>59</v>
      </c>
      <c r="IB158" s="7"/>
      <c r="ID158" s="7"/>
    </row>
    <row r="159" spans="3:238">
      <c r="C159" s="4"/>
      <c r="D159" s="7"/>
      <c r="E159" s="7"/>
      <c r="G159" s="7"/>
      <c r="H159" s="7"/>
      <c r="I159" s="7"/>
      <c r="J159" s="7"/>
      <c r="K159" s="7"/>
      <c r="L159" s="7"/>
      <c r="M159" s="6"/>
      <c r="N159" s="7"/>
      <c r="O159" s="78"/>
      <c r="P159" s="7"/>
      <c r="Q159" s="7"/>
      <c r="R159" s="7"/>
      <c r="DE159" s="20">
        <v>97</v>
      </c>
      <c r="IB159" s="7"/>
      <c r="ID159" s="7"/>
    </row>
    <row r="160" spans="3:238">
      <c r="C160" s="4"/>
      <c r="D160" s="7"/>
      <c r="E160" s="7"/>
      <c r="G160" s="7"/>
      <c r="H160" s="7"/>
      <c r="I160" s="7"/>
      <c r="J160" s="7"/>
      <c r="K160" s="7"/>
      <c r="L160" s="7"/>
      <c r="M160" s="6"/>
      <c r="N160" s="7"/>
      <c r="O160" s="78"/>
      <c r="P160" s="7"/>
      <c r="Q160" s="7"/>
      <c r="R160" s="7"/>
      <c r="DE160" s="20">
        <v>25</v>
      </c>
      <c r="IB160" s="7"/>
      <c r="ID160" s="7"/>
    </row>
    <row r="161" spans="3:238">
      <c r="C161" s="3"/>
      <c r="D161" s="7"/>
      <c r="E161" s="7"/>
      <c r="G161" s="7"/>
      <c r="H161" s="7"/>
      <c r="I161" s="7"/>
      <c r="J161" s="7"/>
      <c r="K161" s="7"/>
      <c r="L161" s="7"/>
      <c r="M161" s="6"/>
      <c r="N161" s="7"/>
      <c r="O161" s="78"/>
      <c r="P161" s="7"/>
      <c r="Q161" s="7"/>
      <c r="R161" s="7"/>
      <c r="DE161" s="20">
        <v>52</v>
      </c>
      <c r="IB161" s="7"/>
      <c r="ID161" s="7"/>
    </row>
    <row r="162" spans="3:238">
      <c r="C162" s="4"/>
      <c r="D162" s="7"/>
      <c r="E162" s="7"/>
      <c r="G162" s="7"/>
      <c r="H162" s="7"/>
      <c r="I162" s="7"/>
      <c r="J162" s="7"/>
      <c r="K162" s="7"/>
      <c r="L162" s="7"/>
      <c r="M162" s="6"/>
      <c r="N162" s="7"/>
      <c r="O162" s="78"/>
      <c r="P162" s="7"/>
      <c r="Q162" s="7"/>
      <c r="R162" s="7"/>
      <c r="DE162" s="20">
        <v>94</v>
      </c>
      <c r="IB162" s="7"/>
      <c r="ID162" s="7"/>
    </row>
    <row r="163" spans="3:238">
      <c r="C163" s="4"/>
      <c r="D163" s="7"/>
      <c r="E163" s="7"/>
      <c r="G163" s="7"/>
      <c r="H163" s="7"/>
      <c r="I163" s="7"/>
      <c r="J163" s="7"/>
      <c r="K163" s="7"/>
      <c r="L163" s="7"/>
      <c r="M163" s="6"/>
      <c r="N163" s="7"/>
      <c r="O163" s="78"/>
      <c r="P163" s="7"/>
      <c r="Q163" s="7"/>
      <c r="R163" s="7"/>
      <c r="DE163" s="20">
        <v>50</v>
      </c>
      <c r="IB163" s="7"/>
      <c r="ID163" s="7"/>
    </row>
    <row r="164" spans="3:238">
      <c r="C164" s="3"/>
      <c r="D164" s="7"/>
      <c r="E164" s="7"/>
      <c r="G164" s="7"/>
      <c r="H164" s="7"/>
      <c r="I164" s="7"/>
      <c r="J164" s="7"/>
      <c r="K164" s="7"/>
      <c r="L164" s="7"/>
      <c r="M164" s="6"/>
      <c r="N164" s="7"/>
      <c r="O164" s="78"/>
      <c r="P164" s="7"/>
      <c r="Q164" s="7"/>
      <c r="R164" s="7"/>
      <c r="DE164" s="20">
        <v>31</v>
      </c>
      <c r="IB164" s="7"/>
      <c r="ID164" s="7"/>
    </row>
    <row r="165" spans="3:238">
      <c r="C165" s="3"/>
      <c r="D165" s="7"/>
      <c r="E165" s="7"/>
      <c r="G165" s="7"/>
      <c r="H165" s="7"/>
      <c r="I165" s="7"/>
      <c r="J165" s="7"/>
      <c r="K165" s="7"/>
      <c r="L165" s="7"/>
      <c r="M165" s="6"/>
      <c r="N165" s="7"/>
      <c r="O165" s="78"/>
      <c r="P165" s="7"/>
      <c r="Q165" s="7"/>
      <c r="R165" s="7"/>
      <c r="DE165" s="20">
        <v>100</v>
      </c>
      <c r="IB165" s="7"/>
      <c r="ID165" s="7"/>
    </row>
    <row r="166" spans="3:238">
      <c r="C166" s="3"/>
      <c r="D166" s="3"/>
      <c r="E166" s="3"/>
      <c r="G166" s="3"/>
      <c r="H166" s="3"/>
      <c r="I166" s="3"/>
      <c r="J166" s="3"/>
      <c r="K166" s="3"/>
      <c r="L166" s="3"/>
      <c r="M166" s="4"/>
      <c r="N166" s="3"/>
      <c r="O166" s="78"/>
      <c r="P166" s="3"/>
      <c r="Q166" s="3"/>
      <c r="R166" s="3"/>
      <c r="DE166" s="20">
        <v>84</v>
      </c>
      <c r="IB166" s="3"/>
      <c r="ID166" s="3"/>
    </row>
    <row r="167" spans="3:238">
      <c r="C167" s="1"/>
      <c r="D167" s="7"/>
      <c r="E167" s="7"/>
      <c r="G167" s="7"/>
      <c r="H167" s="7"/>
      <c r="I167" s="7"/>
      <c r="J167" s="7"/>
      <c r="K167" s="7"/>
      <c r="L167" s="7"/>
      <c r="M167" s="6"/>
      <c r="N167" s="7"/>
      <c r="O167" s="78"/>
      <c r="P167" s="7"/>
      <c r="Q167" s="7"/>
      <c r="R167" s="7"/>
      <c r="DE167" s="20"/>
      <c r="IB167" s="7"/>
      <c r="ID167" s="7"/>
    </row>
    <row r="168" spans="3:238">
      <c r="C168" s="1"/>
      <c r="D168" s="7"/>
      <c r="E168" s="7"/>
      <c r="G168" s="7"/>
      <c r="H168" s="7"/>
      <c r="I168" s="7"/>
      <c r="J168" s="7"/>
      <c r="K168" s="7"/>
      <c r="L168" s="7"/>
      <c r="M168" s="6"/>
      <c r="N168" s="7"/>
      <c r="O168" s="78"/>
      <c r="P168" s="7"/>
      <c r="Q168" s="7"/>
      <c r="R168" s="7"/>
      <c r="DE168" s="20">
        <v>87</v>
      </c>
      <c r="IB168" s="7"/>
      <c r="ID168" s="7"/>
    </row>
    <row r="169" spans="3:238">
      <c r="C169" s="1"/>
      <c r="D169" s="7"/>
      <c r="E169" s="7"/>
      <c r="G169" s="7"/>
      <c r="H169" s="7"/>
      <c r="I169" s="7"/>
      <c r="J169" s="7"/>
      <c r="K169" s="7"/>
      <c r="L169" s="7"/>
      <c r="M169" s="6"/>
      <c r="N169" s="7"/>
      <c r="O169" s="78"/>
      <c r="P169" s="7"/>
      <c r="Q169" s="7"/>
      <c r="R169" s="7"/>
      <c r="DE169" s="20"/>
      <c r="IB169" s="7"/>
      <c r="ID169" s="7"/>
    </row>
    <row r="170" spans="3:238">
      <c r="C170" s="1"/>
      <c r="D170" s="7"/>
      <c r="E170" s="7"/>
      <c r="G170" s="7"/>
      <c r="H170" s="7"/>
      <c r="I170" s="7"/>
      <c r="J170" s="7"/>
      <c r="K170" s="7"/>
      <c r="L170" s="7"/>
      <c r="M170" s="6"/>
      <c r="N170" s="7"/>
      <c r="O170" s="78"/>
      <c r="P170" s="7"/>
      <c r="Q170" s="7"/>
      <c r="R170" s="7"/>
      <c r="DE170" s="20">
        <v>39</v>
      </c>
      <c r="IB170" s="7"/>
      <c r="ID170" s="7"/>
    </row>
    <row r="171" spans="3:238">
      <c r="C171" s="1"/>
      <c r="D171" s="7"/>
      <c r="E171" s="7"/>
      <c r="G171" s="7"/>
      <c r="H171" s="7"/>
      <c r="I171" s="7"/>
      <c r="J171" s="7"/>
      <c r="K171" s="7"/>
      <c r="L171" s="7"/>
      <c r="M171" s="6"/>
      <c r="N171" s="7"/>
      <c r="O171" s="78"/>
      <c r="P171" s="7"/>
      <c r="Q171" s="7"/>
      <c r="R171" s="7"/>
      <c r="DE171" s="20">
        <v>68</v>
      </c>
      <c r="IB171" s="7"/>
      <c r="ID171" s="7"/>
    </row>
    <row r="172" spans="3:238">
      <c r="C172" s="1"/>
      <c r="D172" s="33"/>
      <c r="E172" s="33"/>
      <c r="G172" s="33"/>
      <c r="H172" s="33"/>
      <c r="I172" s="33"/>
      <c r="J172" s="33"/>
      <c r="K172" s="33"/>
      <c r="L172" s="33"/>
      <c r="M172" s="118"/>
      <c r="N172" s="33"/>
      <c r="O172" s="82"/>
      <c r="P172" s="33"/>
      <c r="Q172" s="33"/>
      <c r="R172" s="33"/>
      <c r="DE172" s="20">
        <v>62</v>
      </c>
      <c r="IB172" s="33"/>
      <c r="ID172" s="33"/>
    </row>
    <row r="173" spans="3:238">
      <c r="C173" s="1"/>
      <c r="D173" s="33"/>
      <c r="E173" s="33"/>
      <c r="G173" s="33"/>
      <c r="H173" s="33"/>
      <c r="I173" s="33"/>
      <c r="J173" s="33"/>
      <c r="K173" s="33"/>
      <c r="L173" s="33"/>
      <c r="M173" s="118"/>
      <c r="N173" s="33"/>
      <c r="O173" s="82"/>
      <c r="P173" s="33"/>
      <c r="Q173" s="33"/>
      <c r="R173" s="33"/>
      <c r="DE173" s="20">
        <v>64</v>
      </c>
      <c r="IB173" s="33"/>
      <c r="ID173" s="33"/>
    </row>
    <row r="174" spans="3:238">
      <c r="C174" s="1"/>
      <c r="D174" s="33"/>
      <c r="E174" s="33"/>
      <c r="G174" s="33"/>
      <c r="H174" s="33"/>
      <c r="I174" s="33"/>
      <c r="J174" s="33"/>
      <c r="K174" s="33"/>
      <c r="L174" s="33"/>
      <c r="M174" s="118"/>
      <c r="N174" s="33"/>
      <c r="O174" s="82"/>
      <c r="P174" s="33"/>
      <c r="Q174" s="33"/>
      <c r="R174" s="33"/>
      <c r="DE174" s="20">
        <v>35</v>
      </c>
      <c r="IB174" s="33"/>
      <c r="ID174" s="33"/>
    </row>
    <row r="175" spans="3:238">
      <c r="C175" s="1"/>
      <c r="D175" s="33"/>
      <c r="E175" s="33"/>
      <c r="G175" s="33"/>
      <c r="H175" s="33"/>
      <c r="I175" s="33"/>
      <c r="J175" s="33"/>
      <c r="K175" s="33"/>
      <c r="L175" s="33"/>
      <c r="M175" s="118"/>
      <c r="N175" s="33"/>
      <c r="O175" s="82"/>
      <c r="P175" s="33"/>
      <c r="Q175" s="33"/>
      <c r="R175" s="33"/>
      <c r="DE175" s="20">
        <v>50</v>
      </c>
      <c r="IB175" s="33"/>
      <c r="ID175" s="33"/>
    </row>
    <row r="176" spans="3:238">
      <c r="C176" s="1"/>
      <c r="D176" s="33"/>
      <c r="E176" s="33"/>
      <c r="G176" s="33"/>
      <c r="H176" s="33"/>
      <c r="I176" s="33"/>
      <c r="J176" s="33"/>
      <c r="K176" s="33"/>
      <c r="L176" s="33"/>
      <c r="M176" s="118"/>
      <c r="N176" s="33"/>
      <c r="O176" s="82"/>
      <c r="P176" s="33"/>
      <c r="Q176" s="33"/>
      <c r="R176" s="33"/>
      <c r="DE176" s="20">
        <v>97</v>
      </c>
      <c r="IB176" s="33"/>
      <c r="ID176" s="33"/>
    </row>
    <row r="177" spans="3:238">
      <c r="C177" s="1"/>
      <c r="D177" s="33"/>
      <c r="E177" s="33"/>
      <c r="G177" s="33"/>
      <c r="H177" s="33"/>
      <c r="I177" s="33"/>
      <c r="J177" s="33"/>
      <c r="K177" s="33"/>
      <c r="L177" s="33"/>
      <c r="M177" s="118"/>
      <c r="N177" s="33"/>
      <c r="O177" s="82"/>
      <c r="P177" s="33"/>
      <c r="Q177" s="33"/>
      <c r="R177" s="33"/>
      <c r="DE177" s="20">
        <v>81</v>
      </c>
      <c r="IB177" s="33"/>
      <c r="ID177" s="33"/>
    </row>
    <row r="178" spans="3:238">
      <c r="C178" s="1"/>
      <c r="D178" s="33"/>
      <c r="E178" s="33"/>
      <c r="G178" s="33"/>
      <c r="H178" s="33"/>
      <c r="I178" s="33"/>
      <c r="J178" s="33"/>
      <c r="K178" s="33"/>
      <c r="L178" s="33"/>
      <c r="M178" s="118"/>
      <c r="N178" s="33"/>
      <c r="O178" s="82"/>
      <c r="P178" s="33"/>
      <c r="Q178" s="33"/>
      <c r="R178" s="33"/>
      <c r="DE178" s="20"/>
      <c r="IB178" s="33"/>
      <c r="ID178" s="33"/>
    </row>
    <row r="179" spans="3:238">
      <c r="C179" s="1"/>
      <c r="D179" s="33"/>
      <c r="E179" s="33"/>
      <c r="G179" s="33"/>
      <c r="H179" s="33"/>
      <c r="I179" s="33"/>
      <c r="J179" s="33"/>
      <c r="K179" s="33"/>
      <c r="L179" s="33"/>
      <c r="M179" s="118"/>
      <c r="N179" s="33"/>
      <c r="O179" s="82"/>
      <c r="P179" s="33"/>
      <c r="Q179" s="33"/>
      <c r="R179" s="33"/>
      <c r="DE179" s="20">
        <v>67</v>
      </c>
      <c r="IB179" s="33"/>
      <c r="ID179" s="33"/>
    </row>
    <row r="180" spans="3:238">
      <c r="C180" s="1"/>
      <c r="D180" s="33"/>
      <c r="E180" s="33"/>
      <c r="G180" s="33"/>
      <c r="H180" s="33"/>
      <c r="I180" s="33"/>
      <c r="J180" s="33"/>
      <c r="K180" s="33"/>
      <c r="L180" s="33"/>
      <c r="M180" s="118"/>
      <c r="N180" s="33"/>
      <c r="O180" s="82"/>
      <c r="P180" s="33"/>
      <c r="Q180" s="33"/>
      <c r="R180" s="33"/>
      <c r="DE180" s="20">
        <v>71</v>
      </c>
      <c r="IB180" s="33"/>
      <c r="ID180" s="33"/>
    </row>
    <row r="181" spans="3:238">
      <c r="C181" s="1"/>
      <c r="D181" s="33"/>
      <c r="E181" s="33"/>
      <c r="G181" s="33"/>
      <c r="H181" s="33"/>
      <c r="I181" s="33"/>
      <c r="J181" s="33"/>
      <c r="K181" s="33"/>
      <c r="L181" s="33"/>
      <c r="M181" s="118"/>
      <c r="N181" s="33"/>
      <c r="O181" s="82"/>
      <c r="P181" s="33"/>
      <c r="Q181" s="33"/>
      <c r="R181" s="33"/>
      <c r="DE181" s="20">
        <v>68</v>
      </c>
      <c r="IB181" s="33"/>
      <c r="ID181" s="33"/>
    </row>
    <row r="182" spans="3:238">
      <c r="C182" s="1"/>
      <c r="D182" s="33"/>
      <c r="E182" s="33"/>
      <c r="G182" s="33"/>
      <c r="H182" s="33"/>
      <c r="I182" s="33"/>
      <c r="J182" s="33"/>
      <c r="K182" s="33"/>
      <c r="L182" s="33"/>
      <c r="M182" s="118"/>
      <c r="N182" s="33"/>
      <c r="O182" s="82"/>
      <c r="P182" s="33"/>
      <c r="Q182" s="33"/>
      <c r="R182" s="33"/>
      <c r="DE182" s="20">
        <v>63</v>
      </c>
      <c r="IB182" s="33"/>
      <c r="ID182" s="33"/>
    </row>
    <row r="183" spans="3:238">
      <c r="C183" s="1"/>
      <c r="D183" s="33"/>
      <c r="E183" s="33"/>
      <c r="G183" s="33"/>
      <c r="H183" s="33"/>
      <c r="I183" s="33"/>
      <c r="J183" s="33"/>
      <c r="K183" s="33"/>
      <c r="L183" s="33"/>
      <c r="M183" s="118"/>
      <c r="N183" s="33"/>
      <c r="O183" s="82"/>
      <c r="P183" s="33"/>
      <c r="Q183" s="33"/>
      <c r="R183" s="33"/>
      <c r="DE183" s="20">
        <v>49</v>
      </c>
      <c r="IB183" s="33"/>
      <c r="ID183" s="33"/>
    </row>
    <row r="184" spans="3:238">
      <c r="C184" s="1"/>
      <c r="D184" s="33"/>
      <c r="E184" s="33"/>
      <c r="G184" s="33"/>
      <c r="H184" s="33"/>
      <c r="I184" s="33"/>
      <c r="J184" s="33"/>
      <c r="K184" s="33"/>
      <c r="L184" s="33"/>
      <c r="M184" s="118"/>
      <c r="N184" s="33"/>
      <c r="O184" s="82"/>
      <c r="P184" s="33"/>
      <c r="Q184" s="33"/>
      <c r="R184" s="33"/>
      <c r="DE184" s="20">
        <v>100</v>
      </c>
      <c r="IB184" s="33"/>
      <c r="ID184" s="33"/>
    </row>
    <row r="185" spans="3:238">
      <c r="C185" s="1"/>
      <c r="D185" s="33"/>
      <c r="E185" s="33"/>
      <c r="G185" s="33"/>
      <c r="H185" s="33"/>
      <c r="I185" s="33"/>
      <c r="J185" s="33"/>
      <c r="K185" s="33"/>
      <c r="L185" s="33"/>
      <c r="M185" s="118"/>
      <c r="N185" s="33"/>
      <c r="O185" s="82"/>
      <c r="P185" s="33"/>
      <c r="Q185" s="33"/>
      <c r="R185" s="33"/>
      <c r="DE185" s="20">
        <v>52</v>
      </c>
      <c r="IB185" s="33"/>
      <c r="ID185" s="33"/>
    </row>
    <row r="186" spans="3:238">
      <c r="C186" s="1"/>
      <c r="D186" s="33"/>
      <c r="E186" s="33"/>
      <c r="G186" s="33"/>
      <c r="H186" s="33"/>
      <c r="I186" s="33"/>
      <c r="J186" s="33"/>
      <c r="K186" s="33"/>
      <c r="L186" s="33"/>
      <c r="M186" s="118"/>
      <c r="N186" s="33"/>
      <c r="O186" s="82"/>
      <c r="P186" s="33"/>
      <c r="Q186" s="33"/>
      <c r="R186" s="33"/>
      <c r="DE186" s="20"/>
      <c r="IB186" s="33"/>
      <c r="ID186" s="33"/>
    </row>
    <row r="187" spans="3:238">
      <c r="C187" s="1"/>
      <c r="D187" s="33"/>
      <c r="E187" s="33"/>
      <c r="G187" s="33"/>
      <c r="H187" s="33"/>
      <c r="I187" s="33"/>
      <c r="J187" s="33"/>
      <c r="K187" s="33"/>
      <c r="L187" s="33"/>
      <c r="M187" s="118"/>
      <c r="N187" s="33"/>
      <c r="O187" s="82"/>
      <c r="P187" s="33"/>
      <c r="Q187" s="33"/>
      <c r="R187" s="33"/>
      <c r="DE187" s="20">
        <v>100</v>
      </c>
      <c r="IB187" s="33"/>
      <c r="ID187" s="33"/>
    </row>
    <row r="188" spans="3:238">
      <c r="C188" s="1"/>
      <c r="D188" s="33"/>
      <c r="E188" s="33"/>
      <c r="G188" s="33"/>
      <c r="H188" s="33"/>
      <c r="I188" s="33"/>
      <c r="J188" s="33"/>
      <c r="K188" s="33"/>
      <c r="L188" s="33"/>
      <c r="M188" s="118"/>
      <c r="N188" s="33"/>
      <c r="O188" s="82"/>
      <c r="P188" s="33"/>
      <c r="Q188" s="33"/>
      <c r="R188" s="33"/>
      <c r="DE188" s="20"/>
      <c r="IB188" s="33"/>
      <c r="ID188" s="33"/>
    </row>
    <row r="189" spans="3:238">
      <c r="C189" s="1"/>
      <c r="D189" s="33"/>
      <c r="E189" s="33"/>
      <c r="G189" s="33"/>
      <c r="H189" s="33"/>
      <c r="I189" s="33"/>
      <c r="J189" s="33"/>
      <c r="K189" s="33"/>
      <c r="L189" s="33"/>
      <c r="M189" s="118"/>
      <c r="N189" s="33"/>
      <c r="O189" s="82"/>
      <c r="P189" s="33"/>
      <c r="Q189" s="33"/>
      <c r="R189" s="33"/>
      <c r="DE189" s="20">
        <v>85</v>
      </c>
      <c r="IB189" s="33"/>
      <c r="ID189" s="33"/>
    </row>
    <row r="190" spans="3:238">
      <c r="C190" s="1"/>
      <c r="D190" s="33"/>
      <c r="E190" s="33"/>
      <c r="G190" s="33"/>
      <c r="H190" s="33"/>
      <c r="I190" s="33"/>
      <c r="J190" s="33"/>
      <c r="K190" s="33"/>
      <c r="L190" s="33"/>
      <c r="M190" s="118"/>
      <c r="N190" s="33"/>
      <c r="O190" s="82"/>
      <c r="P190" s="33"/>
      <c r="Q190" s="33"/>
      <c r="R190" s="33"/>
      <c r="DE190" s="20">
        <v>89</v>
      </c>
      <c r="IB190" s="33"/>
      <c r="ID190" s="33"/>
    </row>
    <row r="191" spans="3:238">
      <c r="C191" s="1"/>
      <c r="D191" s="33"/>
      <c r="E191" s="33"/>
      <c r="G191" s="33"/>
      <c r="H191" s="33"/>
      <c r="I191" s="33"/>
      <c r="J191" s="33"/>
      <c r="K191" s="33"/>
      <c r="L191" s="33"/>
      <c r="M191" s="118"/>
      <c r="N191" s="33"/>
      <c r="O191" s="82"/>
      <c r="P191" s="33"/>
      <c r="Q191" s="33"/>
      <c r="R191" s="33"/>
      <c r="DE191" s="20">
        <v>53</v>
      </c>
      <c r="IB191" s="33"/>
      <c r="ID191" s="33"/>
    </row>
    <row r="192" spans="3:238">
      <c r="C192" s="1"/>
      <c r="D192" s="33"/>
      <c r="E192" s="33"/>
      <c r="G192" s="33"/>
      <c r="H192" s="33"/>
      <c r="I192" s="33"/>
      <c r="J192" s="33"/>
      <c r="K192" s="33"/>
      <c r="L192" s="33"/>
      <c r="M192" s="118"/>
      <c r="N192" s="33"/>
      <c r="O192" s="82"/>
      <c r="P192" s="33"/>
      <c r="Q192" s="33"/>
      <c r="R192" s="33"/>
      <c r="DE192" s="20"/>
      <c r="IB192" s="33"/>
      <c r="ID192" s="33"/>
    </row>
    <row r="193" spans="3:238">
      <c r="C193" s="1"/>
      <c r="D193" s="33"/>
      <c r="E193" s="33"/>
      <c r="G193" s="33"/>
      <c r="H193" s="33"/>
      <c r="I193" s="33"/>
      <c r="J193" s="33"/>
      <c r="K193" s="33"/>
      <c r="L193" s="33"/>
      <c r="M193" s="118"/>
      <c r="N193" s="33"/>
      <c r="O193" s="82"/>
      <c r="P193" s="33"/>
      <c r="Q193" s="33"/>
      <c r="R193" s="33"/>
      <c r="DE193" s="20">
        <v>97</v>
      </c>
      <c r="IB193" s="33"/>
      <c r="ID193" s="33"/>
    </row>
    <row r="194" spans="3:238">
      <c r="C194" s="1"/>
      <c r="D194" s="33"/>
      <c r="E194" s="33"/>
      <c r="G194" s="33"/>
      <c r="H194" s="33"/>
      <c r="I194" s="33"/>
      <c r="J194" s="33"/>
      <c r="K194" s="33"/>
      <c r="L194" s="33"/>
      <c r="M194" s="118"/>
      <c r="N194" s="33"/>
      <c r="O194" s="82"/>
      <c r="P194" s="33"/>
      <c r="Q194" s="33"/>
      <c r="R194" s="33"/>
      <c r="DE194" s="20">
        <v>51</v>
      </c>
      <c r="IB194" s="33"/>
      <c r="ID194" s="33"/>
    </row>
    <row r="195" spans="3:238">
      <c r="C195" s="1"/>
      <c r="D195" s="33"/>
      <c r="E195" s="33"/>
      <c r="G195" s="33"/>
      <c r="H195" s="33"/>
      <c r="I195" s="33"/>
      <c r="J195" s="33"/>
      <c r="K195" s="33"/>
      <c r="L195" s="33"/>
      <c r="M195" s="118"/>
      <c r="N195" s="33"/>
      <c r="O195" s="82"/>
      <c r="P195" s="33"/>
      <c r="Q195" s="33"/>
      <c r="R195" s="33"/>
      <c r="DE195" s="20">
        <v>95</v>
      </c>
      <c r="IB195" s="33"/>
      <c r="ID195" s="33"/>
    </row>
    <row r="196" spans="3:238">
      <c r="C196" s="1"/>
      <c r="D196" s="33"/>
      <c r="E196" s="33"/>
      <c r="G196" s="33"/>
      <c r="H196" s="33"/>
      <c r="I196" s="33"/>
      <c r="J196" s="33"/>
      <c r="K196" s="33"/>
      <c r="L196" s="33"/>
      <c r="M196" s="118"/>
      <c r="N196" s="33"/>
      <c r="O196" s="82"/>
      <c r="P196" s="33"/>
      <c r="Q196" s="33"/>
      <c r="R196" s="33"/>
      <c r="DE196" s="20"/>
      <c r="IB196" s="33"/>
      <c r="ID196" s="33"/>
    </row>
    <row r="197" spans="3:238">
      <c r="C197" s="1"/>
      <c r="D197" s="33"/>
      <c r="E197" s="33"/>
      <c r="G197" s="33"/>
      <c r="H197" s="33"/>
      <c r="I197" s="33"/>
      <c r="J197" s="33"/>
      <c r="K197" s="33"/>
      <c r="L197" s="33"/>
      <c r="M197" s="118"/>
      <c r="N197" s="33"/>
      <c r="O197" s="82"/>
      <c r="P197" s="33"/>
      <c r="Q197" s="33"/>
      <c r="R197" s="33"/>
      <c r="DE197" s="20">
        <v>71</v>
      </c>
      <c r="IB197" s="33"/>
      <c r="ID197" s="33"/>
    </row>
    <row r="198" spans="3:238">
      <c r="C198" s="1"/>
      <c r="D198" s="33"/>
      <c r="E198" s="33"/>
      <c r="G198" s="33"/>
      <c r="H198" s="33"/>
      <c r="I198" s="33"/>
      <c r="J198" s="33"/>
      <c r="K198" s="33"/>
      <c r="L198" s="33"/>
      <c r="M198" s="118"/>
      <c r="N198" s="33"/>
      <c r="O198" s="82"/>
      <c r="P198" s="33"/>
      <c r="Q198" s="33"/>
      <c r="R198" s="33"/>
      <c r="DE198" s="20">
        <v>100</v>
      </c>
      <c r="IB198" s="33"/>
      <c r="ID198" s="33"/>
    </row>
    <row r="199" spans="3:238">
      <c r="C199" s="1"/>
      <c r="D199" s="33"/>
      <c r="E199" s="33"/>
      <c r="G199" s="33"/>
      <c r="H199" s="33"/>
      <c r="I199" s="33"/>
      <c r="J199" s="33"/>
      <c r="K199" s="33"/>
      <c r="L199" s="33"/>
      <c r="M199" s="118"/>
      <c r="N199" s="33"/>
      <c r="O199" s="82"/>
      <c r="P199" s="33"/>
      <c r="Q199" s="33"/>
      <c r="R199" s="33"/>
      <c r="DE199" s="20">
        <v>95</v>
      </c>
      <c r="IB199" s="33"/>
      <c r="ID199" s="33"/>
    </row>
    <row r="200" spans="3:238">
      <c r="C200" s="1"/>
      <c r="D200" s="33"/>
      <c r="E200" s="33"/>
      <c r="G200" s="33"/>
      <c r="H200" s="33"/>
      <c r="I200" s="33"/>
      <c r="J200" s="33"/>
      <c r="K200" s="33"/>
      <c r="L200" s="33"/>
      <c r="M200" s="118"/>
      <c r="N200" s="33"/>
      <c r="O200" s="82"/>
      <c r="P200" s="33"/>
      <c r="Q200" s="33"/>
      <c r="R200" s="33"/>
      <c r="DE200" s="20">
        <v>96</v>
      </c>
      <c r="IB200" s="33"/>
      <c r="ID200" s="33"/>
    </row>
    <row r="201" spans="3:238">
      <c r="C201" s="1"/>
      <c r="D201" s="34"/>
      <c r="E201" s="34"/>
      <c r="G201" s="34"/>
      <c r="H201" s="34"/>
      <c r="I201" s="34"/>
      <c r="J201" s="34"/>
      <c r="K201" s="34"/>
      <c r="L201" s="34"/>
      <c r="M201" s="118"/>
      <c r="N201" s="34"/>
      <c r="O201" s="82"/>
      <c r="P201" s="34"/>
      <c r="Q201" s="34"/>
      <c r="R201" s="34"/>
      <c r="DE201" s="20">
        <v>54</v>
      </c>
      <c r="IB201" s="34"/>
      <c r="ID201" s="34"/>
    </row>
    <row r="202" spans="3:238">
      <c r="C202" s="1"/>
      <c r="D202" s="34"/>
      <c r="E202" s="34"/>
      <c r="G202" s="34"/>
      <c r="H202" s="34"/>
      <c r="I202" s="34"/>
      <c r="J202" s="34"/>
      <c r="K202" s="34"/>
      <c r="L202" s="34"/>
      <c r="M202" s="118"/>
      <c r="N202" s="34"/>
      <c r="O202" s="82"/>
      <c r="P202" s="34"/>
      <c r="Q202" s="34"/>
      <c r="R202" s="34"/>
      <c r="DE202" s="20">
        <v>100</v>
      </c>
      <c r="IB202" s="34"/>
      <c r="ID202" s="34"/>
    </row>
    <row r="203" spans="3:238">
      <c r="C203" s="1"/>
      <c r="D203" s="34"/>
      <c r="E203" s="34"/>
      <c r="G203" s="34"/>
      <c r="H203" s="34"/>
      <c r="I203" s="34"/>
      <c r="J203" s="34"/>
      <c r="K203" s="34"/>
      <c r="L203" s="34"/>
      <c r="M203" s="118"/>
      <c r="N203" s="34"/>
      <c r="O203" s="82"/>
      <c r="P203" s="34"/>
      <c r="Q203" s="34"/>
      <c r="R203" s="34"/>
      <c r="DE203" s="20">
        <v>95</v>
      </c>
      <c r="IB203" s="34"/>
      <c r="ID203" s="34"/>
    </row>
    <row r="204" spans="3:238">
      <c r="C204" s="1"/>
      <c r="D204" s="34"/>
      <c r="E204" s="34"/>
      <c r="G204" s="34"/>
      <c r="H204" s="34"/>
      <c r="I204" s="34"/>
      <c r="J204" s="34"/>
      <c r="K204" s="34"/>
      <c r="L204" s="34"/>
      <c r="M204" s="118"/>
      <c r="N204" s="34"/>
      <c r="O204" s="82"/>
      <c r="P204" s="34"/>
      <c r="Q204" s="34"/>
      <c r="R204" s="34"/>
      <c r="DE204" s="20"/>
      <c r="IB204" s="34"/>
      <c r="ID204" s="34"/>
    </row>
    <row r="205" spans="3:238">
      <c r="C205" s="1"/>
      <c r="D205" s="34"/>
      <c r="E205" s="34"/>
      <c r="G205" s="34"/>
      <c r="H205" s="34"/>
      <c r="I205" s="34"/>
      <c r="J205" s="34"/>
      <c r="K205" s="34"/>
      <c r="L205" s="34"/>
      <c r="M205" s="118"/>
      <c r="N205" s="34"/>
      <c r="O205" s="82"/>
      <c r="P205" s="34"/>
      <c r="Q205" s="34"/>
      <c r="R205" s="34"/>
      <c r="DE205" s="20">
        <v>46</v>
      </c>
      <c r="IB205" s="34"/>
      <c r="ID205" s="34"/>
    </row>
    <row r="206" spans="3:238">
      <c r="C206" s="1"/>
      <c r="D206" s="34"/>
      <c r="E206" s="34"/>
      <c r="G206" s="34"/>
      <c r="H206" s="34"/>
      <c r="I206" s="34"/>
      <c r="J206" s="34"/>
      <c r="K206" s="34"/>
      <c r="L206" s="34"/>
      <c r="M206" s="118"/>
      <c r="N206" s="34"/>
      <c r="O206" s="82"/>
      <c r="P206" s="34"/>
      <c r="Q206" s="34"/>
      <c r="R206" s="34"/>
      <c r="DE206" s="20">
        <v>59</v>
      </c>
      <c r="IB206" s="34"/>
      <c r="ID206" s="34"/>
    </row>
    <row r="207" spans="3:238">
      <c r="C207" s="1"/>
      <c r="D207" s="1"/>
      <c r="E207" s="1"/>
      <c r="G207" s="1"/>
      <c r="H207" s="1"/>
      <c r="I207" s="1"/>
      <c r="J207" s="1"/>
      <c r="K207" s="1"/>
      <c r="L207" s="1"/>
      <c r="M207" s="4"/>
      <c r="N207" s="1"/>
      <c r="O207" s="78"/>
      <c r="P207" s="1"/>
      <c r="Q207" s="1"/>
      <c r="R207" s="1"/>
      <c r="DE207" s="20">
        <v>64</v>
      </c>
      <c r="IB207" s="1"/>
      <c r="ID207" s="1"/>
    </row>
    <row r="208" spans="3:238">
      <c r="C208" s="1"/>
      <c r="D208" s="1"/>
      <c r="E208" s="1"/>
      <c r="G208" s="1"/>
      <c r="H208" s="1"/>
      <c r="I208" s="1"/>
      <c r="J208" s="1"/>
      <c r="K208" s="1"/>
      <c r="L208" s="1"/>
      <c r="M208" s="4"/>
      <c r="N208" s="1"/>
      <c r="O208" s="78"/>
      <c r="P208" s="1"/>
      <c r="Q208" s="1"/>
      <c r="R208" s="1"/>
      <c r="DE208" s="20">
        <v>69</v>
      </c>
      <c r="IB208" s="1"/>
      <c r="ID208" s="1"/>
    </row>
    <row r="209" spans="3:238">
      <c r="C209" s="1"/>
      <c r="D209" s="1"/>
      <c r="E209" s="1"/>
      <c r="G209" s="1"/>
      <c r="H209" s="1"/>
      <c r="I209" s="1"/>
      <c r="J209" s="1"/>
      <c r="K209" s="1"/>
      <c r="L209" s="1"/>
      <c r="M209" s="4"/>
      <c r="N209" s="1"/>
      <c r="O209" s="78"/>
      <c r="P209" s="1"/>
      <c r="Q209" s="1"/>
      <c r="R209" s="1"/>
      <c r="IB209" s="1"/>
      <c r="ID209" s="1"/>
    </row>
    <row r="210" spans="3:238">
      <c r="C210" s="1"/>
      <c r="D210" s="1"/>
      <c r="E210" s="1"/>
      <c r="G210" s="1"/>
      <c r="H210" s="1"/>
      <c r="I210" s="1"/>
      <c r="J210" s="1"/>
      <c r="K210" s="1"/>
      <c r="L210" s="1"/>
      <c r="M210" s="4"/>
      <c r="N210" s="1"/>
      <c r="O210" s="78"/>
      <c r="P210" s="1"/>
      <c r="Q210" s="1"/>
      <c r="R210" s="1"/>
      <c r="IB210" s="1"/>
      <c r="ID210" s="1"/>
    </row>
    <row r="211" spans="3:238">
      <c r="C211" s="1"/>
      <c r="D211" s="1"/>
      <c r="E211" s="1"/>
      <c r="G211" s="1"/>
      <c r="H211" s="1"/>
      <c r="I211" s="1"/>
      <c r="J211" s="1"/>
      <c r="K211" s="1"/>
      <c r="L211" s="1"/>
      <c r="M211" s="4"/>
      <c r="N211" s="1"/>
      <c r="O211" s="78"/>
      <c r="P211" s="1"/>
      <c r="Q211" s="1"/>
      <c r="R211" s="1"/>
      <c r="IB211" s="1"/>
      <c r="ID211" s="1"/>
    </row>
    <row r="212" spans="3:238">
      <c r="C212" s="1"/>
      <c r="D212" s="1"/>
      <c r="E212" s="1"/>
      <c r="G212" s="1"/>
      <c r="H212" s="1"/>
      <c r="I212" s="1"/>
      <c r="J212" s="1"/>
      <c r="K212" s="1"/>
      <c r="L212" s="1"/>
      <c r="M212" s="4"/>
      <c r="N212" s="1"/>
      <c r="O212" s="78"/>
      <c r="P212" s="1"/>
      <c r="Q212" s="1"/>
      <c r="R212" s="1"/>
      <c r="IB212" s="1"/>
      <c r="ID212" s="1"/>
    </row>
    <row r="213" spans="3:238">
      <c r="C213" s="1"/>
      <c r="D213" s="1"/>
      <c r="E213" s="1"/>
      <c r="G213" s="1"/>
      <c r="H213" s="1"/>
      <c r="I213" s="1"/>
      <c r="J213" s="1"/>
      <c r="K213" s="1"/>
      <c r="L213" s="1"/>
      <c r="M213" s="4"/>
      <c r="N213" s="1"/>
      <c r="O213" s="78"/>
      <c r="P213" s="1"/>
      <c r="Q213" s="1"/>
      <c r="R213" s="1"/>
      <c r="IB213" s="1"/>
      <c r="ID213" s="1"/>
    </row>
    <row r="214" spans="3:238">
      <c r="C214" s="1"/>
      <c r="D214" s="1"/>
      <c r="E214" s="1"/>
      <c r="G214" s="1"/>
      <c r="H214" s="1"/>
      <c r="I214" s="1"/>
      <c r="J214" s="1"/>
      <c r="K214" s="1"/>
      <c r="L214" s="1"/>
      <c r="M214" s="4"/>
      <c r="N214" s="1"/>
      <c r="O214" s="78"/>
      <c r="P214" s="1"/>
      <c r="Q214" s="1"/>
      <c r="R214" s="1"/>
      <c r="IB214" s="1"/>
      <c r="ID214" s="1"/>
    </row>
    <row r="215" spans="3:238">
      <c r="C215" s="1"/>
      <c r="D215" s="1"/>
      <c r="E215" s="1"/>
      <c r="G215" s="1"/>
      <c r="H215" s="1"/>
      <c r="I215" s="1"/>
      <c r="J215" s="1"/>
      <c r="K215" s="1"/>
      <c r="L215" s="1"/>
      <c r="M215" s="4"/>
      <c r="N215" s="1"/>
      <c r="O215" s="78"/>
      <c r="P215" s="1"/>
      <c r="Q215" s="1"/>
      <c r="R215" s="1"/>
      <c r="IB215" s="1"/>
      <c r="ID215" s="1"/>
    </row>
    <row r="216" spans="3:238">
      <c r="C216" s="1"/>
      <c r="D216" s="1"/>
      <c r="E216" s="1"/>
      <c r="G216" s="1"/>
      <c r="H216" s="1"/>
      <c r="I216" s="1"/>
      <c r="J216" s="1"/>
      <c r="K216" s="1"/>
      <c r="L216" s="1"/>
      <c r="M216" s="4"/>
      <c r="N216" s="1"/>
      <c r="O216" s="78"/>
      <c r="P216" s="1"/>
      <c r="Q216" s="1"/>
      <c r="R216" s="1"/>
      <c r="IB216" s="1"/>
      <c r="ID216" s="1"/>
    </row>
    <row r="217" spans="3:238">
      <c r="C217" s="1"/>
      <c r="D217" s="1"/>
      <c r="E217" s="1"/>
      <c r="G217" s="1"/>
      <c r="H217" s="1"/>
      <c r="I217" s="1"/>
      <c r="J217" s="1"/>
      <c r="K217" s="1"/>
      <c r="L217" s="1"/>
      <c r="M217" s="4"/>
      <c r="N217" s="1"/>
      <c r="O217" s="78"/>
      <c r="P217" s="1"/>
      <c r="Q217" s="1"/>
      <c r="R217" s="1"/>
      <c r="IB217" s="1"/>
      <c r="ID217" s="1"/>
    </row>
    <row r="218" spans="3:238">
      <c r="C218" s="1"/>
      <c r="D218" s="1"/>
      <c r="E218" s="1"/>
      <c r="G218" s="1"/>
      <c r="H218" s="1"/>
      <c r="I218" s="1"/>
      <c r="J218" s="1"/>
      <c r="K218" s="1"/>
      <c r="L218" s="1"/>
      <c r="M218" s="4"/>
      <c r="N218" s="1"/>
      <c r="O218" s="78"/>
      <c r="P218" s="1"/>
      <c r="Q218" s="1"/>
      <c r="R218" s="1"/>
      <c r="IB218" s="1"/>
      <c r="ID218" s="1"/>
    </row>
    <row r="219" spans="3:238">
      <c r="C219" s="1"/>
      <c r="D219" s="1"/>
      <c r="E219" s="1"/>
      <c r="G219" s="1"/>
      <c r="H219" s="1"/>
      <c r="I219" s="1"/>
      <c r="J219" s="1"/>
      <c r="K219" s="1"/>
      <c r="L219" s="1"/>
      <c r="M219" s="4"/>
      <c r="N219" s="1"/>
      <c r="O219" s="78"/>
      <c r="P219" s="1"/>
      <c r="Q219" s="1"/>
      <c r="R219" s="1"/>
      <c r="IB219" s="1"/>
      <c r="ID219" s="1"/>
    </row>
    <row r="220" spans="3:238">
      <c r="C220" s="1"/>
      <c r="D220" s="1"/>
      <c r="E220" s="1"/>
      <c r="G220" s="1"/>
      <c r="H220" s="1"/>
      <c r="I220" s="1"/>
      <c r="J220" s="1"/>
      <c r="K220" s="1"/>
      <c r="L220" s="1"/>
      <c r="M220" s="4"/>
      <c r="N220" s="1"/>
      <c r="O220" s="78"/>
      <c r="P220" s="1"/>
      <c r="Q220" s="1"/>
      <c r="R220" s="1"/>
      <c r="IB220" s="1"/>
      <c r="ID220" s="1"/>
    </row>
    <row r="221" spans="3:238">
      <c r="C221" s="1"/>
      <c r="D221" s="1"/>
      <c r="E221" s="1"/>
      <c r="G221" s="1"/>
      <c r="H221" s="1"/>
      <c r="I221" s="1"/>
      <c r="J221" s="1"/>
      <c r="K221" s="1"/>
      <c r="L221" s="1"/>
      <c r="M221" s="4"/>
      <c r="N221" s="1"/>
      <c r="O221" s="78"/>
      <c r="P221" s="1"/>
      <c r="Q221" s="1"/>
      <c r="R221" s="1"/>
      <c r="IB221" s="1"/>
      <c r="ID221" s="1"/>
    </row>
    <row r="222" spans="3:238">
      <c r="C222" s="1"/>
      <c r="D222" s="1"/>
      <c r="E222" s="1"/>
      <c r="G222" s="1"/>
      <c r="H222" s="1"/>
      <c r="I222" s="1"/>
      <c r="J222" s="1"/>
      <c r="K222" s="1"/>
      <c r="L222" s="1"/>
      <c r="M222" s="4"/>
      <c r="N222" s="1"/>
      <c r="O222" s="78"/>
      <c r="P222" s="1"/>
      <c r="Q222" s="1"/>
      <c r="R222" s="1"/>
      <c r="IB222" s="1"/>
      <c r="ID222" s="1"/>
    </row>
    <row r="223" spans="3:238">
      <c r="C223" s="1"/>
      <c r="D223" s="1"/>
      <c r="E223" s="1"/>
      <c r="G223" s="1"/>
      <c r="H223" s="1"/>
      <c r="I223" s="1"/>
      <c r="J223" s="1"/>
      <c r="K223" s="1"/>
      <c r="L223" s="1"/>
      <c r="M223" s="4"/>
      <c r="N223" s="1"/>
      <c r="O223" s="78"/>
      <c r="P223" s="1"/>
      <c r="Q223" s="1"/>
      <c r="R223" s="1"/>
      <c r="IB223" s="1"/>
      <c r="ID223" s="1"/>
    </row>
    <row r="224" spans="3:238">
      <c r="C224" s="1"/>
      <c r="D224" s="1"/>
      <c r="E224" s="1"/>
      <c r="G224" s="1"/>
      <c r="H224" s="1"/>
      <c r="I224" s="1"/>
      <c r="J224" s="1"/>
      <c r="K224" s="1"/>
      <c r="L224" s="1"/>
      <c r="M224" s="4"/>
      <c r="N224" s="1"/>
      <c r="O224" s="78"/>
      <c r="P224" s="1"/>
      <c r="Q224" s="1"/>
      <c r="R224" s="1"/>
      <c r="IB224" s="1"/>
      <c r="ID224" s="1"/>
    </row>
    <row r="225" spans="3:238">
      <c r="C225" s="1"/>
      <c r="D225" s="1"/>
      <c r="E225" s="1"/>
      <c r="G225" s="1"/>
      <c r="H225" s="1"/>
      <c r="I225" s="1"/>
      <c r="J225" s="1"/>
      <c r="K225" s="1"/>
      <c r="L225" s="1"/>
      <c r="M225" s="4"/>
      <c r="N225" s="1"/>
      <c r="O225" s="78"/>
      <c r="P225" s="1"/>
      <c r="Q225" s="1"/>
      <c r="R225" s="1"/>
      <c r="IB225" s="1"/>
      <c r="ID225" s="1"/>
    </row>
    <row r="226" spans="3:238">
      <c r="C226" s="1"/>
      <c r="D226" s="1"/>
      <c r="E226" s="1"/>
      <c r="G226" s="1"/>
      <c r="H226" s="1"/>
      <c r="I226" s="1"/>
      <c r="J226" s="1"/>
      <c r="K226" s="1"/>
      <c r="L226" s="1"/>
      <c r="M226" s="4"/>
      <c r="N226" s="1"/>
      <c r="O226" s="78"/>
      <c r="P226" s="1"/>
      <c r="Q226" s="1"/>
      <c r="R226" s="1"/>
      <c r="IB226" s="1"/>
      <c r="ID226" s="1"/>
    </row>
    <row r="227" spans="3:238">
      <c r="C227" s="1"/>
      <c r="D227" s="1"/>
      <c r="E227" s="1"/>
      <c r="G227" s="1"/>
      <c r="H227" s="1"/>
      <c r="I227" s="1"/>
      <c r="J227" s="1"/>
      <c r="K227" s="1"/>
      <c r="L227" s="1"/>
      <c r="M227" s="4"/>
      <c r="N227" s="1"/>
      <c r="O227" s="78"/>
      <c r="P227" s="1"/>
      <c r="Q227" s="1"/>
      <c r="R227" s="1"/>
      <c r="IB227" s="1"/>
      <c r="ID227" s="1"/>
    </row>
    <row r="228" spans="3:238">
      <c r="C228" s="1"/>
      <c r="D228" s="1"/>
      <c r="E228" s="1"/>
      <c r="G228" s="1"/>
      <c r="H228" s="1"/>
      <c r="I228" s="1"/>
      <c r="J228" s="1"/>
      <c r="K228" s="1"/>
      <c r="L228" s="1"/>
      <c r="M228" s="4"/>
      <c r="N228" s="1"/>
      <c r="O228" s="78"/>
      <c r="P228" s="1"/>
      <c r="Q228" s="1"/>
      <c r="R228" s="1"/>
      <c r="IB228" s="1"/>
      <c r="ID228" s="1"/>
    </row>
    <row r="229" spans="3:238">
      <c r="C229" s="1"/>
      <c r="D229" s="1"/>
      <c r="E229" s="1"/>
      <c r="G229" s="1"/>
      <c r="H229" s="1"/>
      <c r="I229" s="1"/>
      <c r="J229" s="1"/>
      <c r="K229" s="1"/>
      <c r="L229" s="1"/>
      <c r="M229" s="4"/>
      <c r="N229" s="1"/>
      <c r="O229" s="78"/>
      <c r="P229" s="1"/>
      <c r="Q229" s="1"/>
      <c r="R229" s="1"/>
      <c r="IB229" s="1"/>
      <c r="ID229" s="1"/>
    </row>
    <row r="230" spans="3:238">
      <c r="C230" s="1"/>
      <c r="D230" s="1"/>
      <c r="E230" s="1"/>
      <c r="G230" s="1"/>
      <c r="H230" s="1"/>
      <c r="I230" s="1"/>
      <c r="J230" s="1"/>
      <c r="K230" s="1"/>
      <c r="L230" s="1"/>
      <c r="M230" s="4"/>
      <c r="N230" s="1"/>
      <c r="O230" s="78"/>
      <c r="P230" s="1"/>
      <c r="Q230" s="1"/>
      <c r="R230" s="1"/>
      <c r="IB230" s="1"/>
      <c r="ID230" s="1"/>
    </row>
    <row r="231" spans="3:238">
      <c r="C231" s="1"/>
      <c r="D231" s="1"/>
      <c r="E231" s="1"/>
      <c r="G231" s="1"/>
      <c r="H231" s="1"/>
      <c r="I231" s="1"/>
      <c r="J231" s="1"/>
      <c r="K231" s="1"/>
      <c r="L231" s="1"/>
      <c r="M231" s="4"/>
      <c r="N231" s="1"/>
      <c r="O231" s="78"/>
      <c r="P231" s="1"/>
      <c r="Q231" s="1"/>
      <c r="R231" s="1"/>
      <c r="IB231" s="1"/>
      <c r="ID231" s="1"/>
    </row>
    <row r="232" spans="3:238">
      <c r="C232" s="1"/>
      <c r="D232" s="1"/>
      <c r="E232" s="1"/>
      <c r="G232" s="1"/>
      <c r="H232" s="1"/>
      <c r="I232" s="1"/>
      <c r="J232" s="1"/>
      <c r="K232" s="1"/>
      <c r="L232" s="1"/>
      <c r="M232" s="4"/>
      <c r="N232" s="1"/>
      <c r="O232" s="78"/>
      <c r="P232" s="1"/>
      <c r="Q232" s="1"/>
      <c r="R232" s="1"/>
      <c r="IB232" s="1"/>
      <c r="ID232" s="1"/>
    </row>
    <row r="233" spans="3:238">
      <c r="C233" s="1"/>
      <c r="D233" s="1"/>
      <c r="E233" s="1"/>
      <c r="G233" s="1"/>
      <c r="H233" s="1"/>
      <c r="I233" s="1"/>
      <c r="J233" s="1"/>
      <c r="K233" s="1"/>
      <c r="L233" s="1"/>
      <c r="M233" s="4"/>
      <c r="N233" s="1"/>
      <c r="O233" s="78"/>
      <c r="P233" s="1"/>
      <c r="Q233" s="1"/>
      <c r="R233" s="1"/>
      <c r="IB233" s="1"/>
      <c r="ID233" s="1"/>
    </row>
    <row r="234" spans="3:238">
      <c r="C234" s="1"/>
      <c r="D234" s="1"/>
      <c r="E234" s="1"/>
      <c r="G234" s="1"/>
      <c r="H234" s="1"/>
      <c r="I234" s="1"/>
      <c r="J234" s="1"/>
      <c r="K234" s="1"/>
      <c r="L234" s="1"/>
      <c r="M234" s="4"/>
      <c r="N234" s="1"/>
      <c r="O234" s="78"/>
      <c r="P234" s="1"/>
      <c r="Q234" s="1"/>
      <c r="R234" s="1"/>
      <c r="IB234" s="1"/>
      <c r="ID234" s="1"/>
    </row>
    <row r="235" spans="3:238">
      <c r="C235" s="1"/>
      <c r="D235" s="1"/>
      <c r="E235" s="1"/>
      <c r="G235" s="1"/>
      <c r="H235" s="1"/>
      <c r="I235" s="1"/>
      <c r="J235" s="1"/>
      <c r="K235" s="1"/>
      <c r="L235" s="1"/>
      <c r="M235" s="4"/>
      <c r="N235" s="1"/>
      <c r="O235" s="78"/>
      <c r="P235" s="1"/>
      <c r="Q235" s="1"/>
      <c r="R235" s="1"/>
      <c r="IB235" s="1"/>
      <c r="ID235" s="1"/>
    </row>
    <row r="236" spans="3:238">
      <c r="C236" s="1"/>
      <c r="D236" s="1"/>
      <c r="E236" s="1"/>
      <c r="G236" s="1"/>
      <c r="H236" s="1"/>
      <c r="I236" s="1"/>
      <c r="J236" s="1"/>
      <c r="K236" s="1"/>
      <c r="L236" s="1"/>
      <c r="M236" s="4"/>
      <c r="N236" s="1"/>
      <c r="O236" s="78"/>
      <c r="P236" s="1"/>
      <c r="Q236" s="1"/>
      <c r="R236" s="1"/>
      <c r="IB236" s="1"/>
      <c r="ID236" s="1"/>
    </row>
    <row r="237" spans="3:238">
      <c r="C237" s="1"/>
      <c r="D237" s="1"/>
      <c r="E237" s="1"/>
      <c r="G237" s="1"/>
      <c r="H237" s="1"/>
      <c r="I237" s="1"/>
      <c r="J237" s="1"/>
      <c r="K237" s="1"/>
      <c r="L237" s="1"/>
      <c r="M237" s="4"/>
      <c r="N237" s="1"/>
      <c r="O237" s="78"/>
      <c r="P237" s="1"/>
      <c r="Q237" s="1"/>
      <c r="R237" s="1"/>
      <c r="IB237" s="1"/>
      <c r="ID237" s="1"/>
    </row>
    <row r="238" spans="3:238">
      <c r="C238" s="1"/>
      <c r="D238" s="1"/>
      <c r="E238" s="1"/>
      <c r="G238" s="1"/>
      <c r="H238" s="1"/>
      <c r="I238" s="1"/>
      <c r="J238" s="1"/>
      <c r="K238" s="1"/>
      <c r="L238" s="1"/>
      <c r="M238" s="4"/>
      <c r="N238" s="1"/>
      <c r="O238" s="78"/>
      <c r="P238" s="1"/>
      <c r="Q238" s="1"/>
      <c r="R238" s="1"/>
      <c r="IB238" s="1"/>
      <c r="ID238" s="1"/>
    </row>
    <row r="239" spans="3:238">
      <c r="C239" s="1"/>
      <c r="D239" s="1"/>
      <c r="E239" s="1"/>
      <c r="G239" s="1"/>
      <c r="H239" s="1"/>
      <c r="I239" s="1"/>
      <c r="J239" s="1"/>
      <c r="K239" s="1"/>
      <c r="L239" s="1"/>
      <c r="M239" s="4"/>
      <c r="N239" s="1"/>
      <c r="O239" s="78"/>
      <c r="P239" s="1"/>
      <c r="Q239" s="1"/>
      <c r="R239" s="1"/>
      <c r="IB239" s="1"/>
      <c r="ID239" s="1"/>
    </row>
  </sheetData>
  <printOptions gridLines="1" gridLinesSet="0"/>
  <pageMargins left="0.75" right="0.75" top="1" bottom="1" header="0.5" footer="0.5"/>
  <pageSetup orientation="portrait" horizontalDpi="0" verticalDpi="0" copies="0"/>
  <headerFooter>
    <oddHeader>&amp;F</oddHeader>
    <oddFooter>Page &amp;P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McGuire104Ctries1990Data.xlsx</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James McGuire</cp:lastModifiedBy>
  <dcterms:created xsi:type="dcterms:W3CDTF">2018-09-06T18:37:47Z</dcterms:created>
  <dcterms:modified xsi:type="dcterms:W3CDTF">2018-09-06T18:40:07Z</dcterms:modified>
</cp:coreProperties>
</file>