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915"/>
  <workbookPr date1904="1" showInkAnnotation="0" autoCompressPictures="0"/>
  <bookViews>
    <workbookView xWindow="7980" yWindow="-20" windowWidth="19660" windowHeight="17980" tabRatio="500"/>
  </bookViews>
  <sheets>
    <sheet name="McGuireDevelDbaseData.xlsx"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O10" i="1" l="1"/>
  <c r="DX10" i="1"/>
  <c r="DY10" i="1"/>
  <c r="DZ10" i="1"/>
  <c r="EA10" i="1"/>
  <c r="EB10" i="1"/>
  <c r="EC10" i="1"/>
  <c r="ED10" i="1"/>
  <c r="EE10" i="1"/>
  <c r="EF10" i="1"/>
  <c r="DS11" i="1"/>
  <c r="DX11" i="1"/>
  <c r="DY11" i="1"/>
  <c r="DZ11" i="1"/>
  <c r="EA11" i="1"/>
  <c r="EB11" i="1"/>
  <c r="EC11" i="1"/>
  <c r="ED11" i="1"/>
  <c r="EE11" i="1"/>
  <c r="EF11" i="1"/>
  <c r="AO12" i="1"/>
  <c r="DS12" i="1"/>
  <c r="DX12" i="1"/>
  <c r="DY12" i="1"/>
  <c r="DZ12" i="1"/>
  <c r="EA12" i="1"/>
  <c r="EB12" i="1"/>
  <c r="EC12" i="1"/>
  <c r="ED12" i="1"/>
  <c r="EE12" i="1"/>
  <c r="EF12" i="1"/>
  <c r="EW12" i="1"/>
  <c r="DS13" i="1"/>
  <c r="DX13" i="1"/>
  <c r="DY13" i="1"/>
  <c r="DZ13" i="1"/>
  <c r="EA13" i="1"/>
  <c r="EB13" i="1"/>
  <c r="EC13" i="1"/>
  <c r="ED13" i="1"/>
  <c r="EE13" i="1"/>
  <c r="EF13" i="1"/>
  <c r="AO14" i="1"/>
  <c r="DS14" i="1"/>
  <c r="DX14" i="1"/>
  <c r="DY14" i="1"/>
  <c r="DZ14" i="1"/>
  <c r="EA14" i="1"/>
  <c r="EB14" i="1"/>
  <c r="EC14" i="1"/>
  <c r="ED14" i="1"/>
  <c r="EE14" i="1"/>
  <c r="EF14" i="1"/>
  <c r="EW14" i="1"/>
  <c r="DX15" i="1"/>
  <c r="DY15" i="1"/>
  <c r="DZ15" i="1"/>
  <c r="EA15" i="1"/>
  <c r="EB15" i="1"/>
  <c r="EC15" i="1"/>
  <c r="ED15" i="1"/>
  <c r="EE15" i="1"/>
  <c r="EF15" i="1"/>
  <c r="AO16" i="1"/>
  <c r="DS16" i="1"/>
  <c r="DX16" i="1"/>
  <c r="DY16" i="1"/>
  <c r="DZ16" i="1"/>
  <c r="EA16" i="1"/>
  <c r="EB16" i="1"/>
  <c r="EC16" i="1"/>
  <c r="ED16" i="1"/>
  <c r="EE16" i="1"/>
  <c r="EF16" i="1"/>
  <c r="EW16" i="1"/>
  <c r="AO17" i="1"/>
  <c r="DS17" i="1"/>
  <c r="DX17" i="1"/>
  <c r="DY17" i="1"/>
  <c r="DZ17" i="1"/>
  <c r="EA17" i="1"/>
  <c r="EB17" i="1"/>
  <c r="EC17" i="1"/>
  <c r="ED17" i="1"/>
  <c r="EE17" i="1"/>
  <c r="EF17" i="1"/>
  <c r="EW17" i="1"/>
  <c r="DX18" i="1"/>
  <c r="DY18" i="1"/>
  <c r="DZ18" i="1"/>
  <c r="EA18" i="1"/>
  <c r="EB18" i="1"/>
  <c r="EC18" i="1"/>
  <c r="ED18" i="1"/>
  <c r="EE18" i="1"/>
  <c r="EF18" i="1"/>
  <c r="DS19" i="1"/>
  <c r="DX19" i="1"/>
  <c r="DY19" i="1"/>
  <c r="DZ19" i="1"/>
  <c r="EA19" i="1"/>
  <c r="EB19" i="1"/>
  <c r="EC19" i="1"/>
  <c r="ED19" i="1"/>
  <c r="EE19" i="1"/>
  <c r="EF19" i="1"/>
  <c r="AO20" i="1"/>
  <c r="DS20" i="1"/>
  <c r="DX20" i="1"/>
  <c r="DY20" i="1"/>
  <c r="DZ20" i="1"/>
  <c r="EA20" i="1"/>
  <c r="EB20" i="1"/>
  <c r="EC20" i="1"/>
  <c r="ED20" i="1"/>
  <c r="EE20" i="1"/>
  <c r="EF20" i="1"/>
  <c r="AO21" i="1"/>
  <c r="DS21" i="1"/>
  <c r="DX21" i="1"/>
  <c r="DY21" i="1"/>
  <c r="DZ21" i="1"/>
  <c r="EA21" i="1"/>
  <c r="EB21" i="1"/>
  <c r="EC21" i="1"/>
  <c r="ED21" i="1"/>
  <c r="EE21" i="1"/>
  <c r="EF21" i="1"/>
  <c r="EW21" i="1"/>
  <c r="AO22" i="1"/>
  <c r="DS22" i="1"/>
  <c r="DX22" i="1"/>
  <c r="DY22" i="1"/>
  <c r="DZ22" i="1"/>
  <c r="EA22" i="1"/>
  <c r="EB22" i="1"/>
  <c r="EC22" i="1"/>
  <c r="ED22" i="1"/>
  <c r="EE22" i="1"/>
  <c r="EF22" i="1"/>
  <c r="DX23" i="1"/>
  <c r="DY23" i="1"/>
  <c r="DZ23" i="1"/>
  <c r="EA23" i="1"/>
  <c r="EB23" i="1"/>
  <c r="EC23" i="1"/>
  <c r="ED23" i="1"/>
  <c r="EE23" i="1"/>
  <c r="EF23" i="1"/>
  <c r="AO24" i="1"/>
  <c r="DS24" i="1"/>
  <c r="DX24" i="1"/>
  <c r="DY24" i="1"/>
  <c r="DZ24" i="1"/>
  <c r="EA24" i="1"/>
  <c r="EB24" i="1"/>
  <c r="EC24" i="1"/>
  <c r="ED24" i="1"/>
  <c r="EE24" i="1"/>
  <c r="EF24" i="1"/>
  <c r="EW24" i="1"/>
  <c r="DX25" i="1"/>
  <c r="DY25" i="1"/>
  <c r="DZ25" i="1"/>
  <c r="EA25" i="1"/>
  <c r="EB25" i="1"/>
  <c r="EC25" i="1"/>
  <c r="ED25" i="1"/>
  <c r="EE25" i="1"/>
  <c r="EF25" i="1"/>
  <c r="DS26" i="1"/>
  <c r="DX26" i="1"/>
  <c r="DY26" i="1"/>
  <c r="DZ26" i="1"/>
  <c r="EA26" i="1"/>
  <c r="EB26" i="1"/>
  <c r="EC26" i="1"/>
  <c r="ED26" i="1"/>
  <c r="EE26" i="1"/>
  <c r="EF26" i="1"/>
  <c r="EW26" i="1"/>
  <c r="DS27" i="1"/>
  <c r="DX27" i="1"/>
  <c r="DY27" i="1"/>
  <c r="DZ27" i="1"/>
  <c r="EA27" i="1"/>
  <c r="EB27" i="1"/>
  <c r="EC27" i="1"/>
  <c r="ED27" i="1"/>
  <c r="EE27" i="1"/>
  <c r="EF27" i="1"/>
  <c r="AO28" i="1"/>
  <c r="DS28" i="1"/>
  <c r="DX28" i="1"/>
  <c r="DY28" i="1"/>
  <c r="DZ28" i="1"/>
  <c r="EA28" i="1"/>
  <c r="EB28" i="1"/>
  <c r="EC28" i="1"/>
  <c r="ED28" i="1"/>
  <c r="EE28" i="1"/>
  <c r="EF28" i="1"/>
  <c r="EW28" i="1"/>
  <c r="DX29" i="1"/>
  <c r="DY29" i="1"/>
  <c r="DZ29" i="1"/>
  <c r="EA29" i="1"/>
  <c r="EB29" i="1"/>
  <c r="EC29" i="1"/>
  <c r="ED29" i="1"/>
  <c r="EE29" i="1"/>
  <c r="EF29" i="1"/>
  <c r="AO30" i="1"/>
  <c r="DS30" i="1"/>
  <c r="DX30" i="1"/>
  <c r="DY30" i="1"/>
  <c r="DZ30" i="1"/>
  <c r="EA30" i="1"/>
  <c r="EB30" i="1"/>
  <c r="EC30" i="1"/>
  <c r="ED30" i="1"/>
  <c r="EE30" i="1"/>
  <c r="EF30" i="1"/>
  <c r="EW30" i="1"/>
  <c r="AO31" i="1"/>
  <c r="DS31" i="1"/>
  <c r="DX31" i="1"/>
  <c r="DY31" i="1"/>
  <c r="DZ31" i="1"/>
  <c r="EA31" i="1"/>
  <c r="EB31" i="1"/>
  <c r="EC31" i="1"/>
  <c r="ED31" i="1"/>
  <c r="EE31" i="1"/>
  <c r="EF31" i="1"/>
  <c r="EW31" i="1"/>
  <c r="DS32" i="1"/>
  <c r="DX32" i="1"/>
  <c r="DY32" i="1"/>
  <c r="DZ32" i="1"/>
  <c r="EA32" i="1"/>
  <c r="EB32" i="1"/>
  <c r="EC32" i="1"/>
  <c r="ED32" i="1"/>
  <c r="EE32" i="1"/>
  <c r="EF32" i="1"/>
  <c r="DS33" i="1"/>
  <c r="DX33" i="1"/>
  <c r="DY33" i="1"/>
  <c r="DZ33" i="1"/>
  <c r="EA33" i="1"/>
  <c r="EB33" i="1"/>
  <c r="EC33" i="1"/>
  <c r="ED33" i="1"/>
  <c r="EE33" i="1"/>
  <c r="EF33" i="1"/>
  <c r="DS34" i="1"/>
  <c r="DX34" i="1"/>
  <c r="DY34" i="1"/>
  <c r="DZ34" i="1"/>
  <c r="EA34" i="1"/>
  <c r="EB34" i="1"/>
  <c r="EC34" i="1"/>
  <c r="ED34" i="1"/>
  <c r="EE34" i="1"/>
  <c r="EF34" i="1"/>
  <c r="DS35" i="1"/>
  <c r="DX35" i="1"/>
  <c r="DY35" i="1"/>
  <c r="DZ35" i="1"/>
  <c r="EA35" i="1"/>
  <c r="EB35" i="1"/>
  <c r="EC35" i="1"/>
  <c r="ED35" i="1"/>
  <c r="EE35" i="1"/>
  <c r="EF35" i="1"/>
  <c r="DS36" i="1"/>
  <c r="DX36" i="1"/>
  <c r="DY36" i="1"/>
  <c r="DZ36" i="1"/>
  <c r="EA36" i="1"/>
  <c r="EB36" i="1"/>
  <c r="EC36" i="1"/>
  <c r="ED36" i="1"/>
  <c r="EE36" i="1"/>
  <c r="EF36" i="1"/>
  <c r="DS37" i="1"/>
  <c r="DX37" i="1"/>
  <c r="DY37" i="1"/>
  <c r="DZ37" i="1"/>
  <c r="EA37" i="1"/>
  <c r="EB37" i="1"/>
  <c r="EC37" i="1"/>
  <c r="ED37" i="1"/>
  <c r="EE37" i="1"/>
  <c r="EF37" i="1"/>
  <c r="EW37" i="1"/>
  <c r="AO38" i="1"/>
  <c r="DS38" i="1"/>
  <c r="DX38" i="1"/>
  <c r="DY38" i="1"/>
  <c r="DZ38" i="1"/>
  <c r="EA38" i="1"/>
  <c r="EB38" i="1"/>
  <c r="EC38" i="1"/>
  <c r="ED38" i="1"/>
  <c r="EE38" i="1"/>
  <c r="EF38" i="1"/>
  <c r="EW38" i="1"/>
  <c r="DS39" i="1"/>
  <c r="DX39" i="1"/>
  <c r="DY39" i="1"/>
  <c r="DZ39" i="1"/>
  <c r="EA39" i="1"/>
  <c r="EB39" i="1"/>
  <c r="EC39" i="1"/>
  <c r="ED39" i="1"/>
  <c r="EE39" i="1"/>
  <c r="EF39" i="1"/>
  <c r="DS40" i="1"/>
  <c r="DX40" i="1"/>
  <c r="DY40" i="1"/>
  <c r="DZ40" i="1"/>
  <c r="EA40" i="1"/>
  <c r="EB40" i="1"/>
  <c r="EC40" i="1"/>
  <c r="ED40" i="1"/>
  <c r="EE40" i="1"/>
  <c r="EF40" i="1"/>
  <c r="DS41" i="1"/>
  <c r="DX41" i="1"/>
  <c r="DY41" i="1"/>
  <c r="DZ41" i="1"/>
  <c r="EA41" i="1"/>
  <c r="EB41" i="1"/>
  <c r="EC41" i="1"/>
  <c r="ED41" i="1"/>
  <c r="EE41" i="1"/>
  <c r="EF41" i="1"/>
  <c r="EW41" i="1"/>
  <c r="AO42" i="1"/>
  <c r="DS42" i="1"/>
  <c r="DX42" i="1"/>
  <c r="DY42" i="1"/>
  <c r="DZ42" i="1"/>
  <c r="EA42" i="1"/>
  <c r="EB42" i="1"/>
  <c r="EC42" i="1"/>
  <c r="ED42" i="1"/>
  <c r="EE42" i="1"/>
  <c r="EF42" i="1"/>
  <c r="EW42" i="1"/>
  <c r="DS43" i="1"/>
  <c r="DX43" i="1"/>
  <c r="DY43" i="1"/>
  <c r="DZ43" i="1"/>
  <c r="EA43" i="1"/>
  <c r="EB43" i="1"/>
  <c r="EC43" i="1"/>
  <c r="ED43" i="1"/>
  <c r="EE43" i="1"/>
  <c r="EF43" i="1"/>
  <c r="AO44" i="1"/>
  <c r="DS44" i="1"/>
  <c r="DX44" i="1"/>
  <c r="DY44" i="1"/>
  <c r="DZ44" i="1"/>
  <c r="EA44" i="1"/>
  <c r="EB44" i="1"/>
  <c r="EC44" i="1"/>
  <c r="ED44" i="1"/>
  <c r="EE44" i="1"/>
  <c r="EF44" i="1"/>
  <c r="EW44" i="1"/>
  <c r="DS45" i="1"/>
  <c r="DX45" i="1"/>
  <c r="DY45" i="1"/>
  <c r="DZ45" i="1"/>
  <c r="EA45" i="1"/>
  <c r="EB45" i="1"/>
  <c r="EC45" i="1"/>
  <c r="ED45" i="1"/>
  <c r="EE45" i="1"/>
  <c r="EF45" i="1"/>
  <c r="AO46" i="1"/>
  <c r="DS46" i="1"/>
  <c r="DX46" i="1"/>
  <c r="DY46" i="1"/>
  <c r="DZ46" i="1"/>
  <c r="EA46" i="1"/>
  <c r="EB46" i="1"/>
  <c r="EC46" i="1"/>
  <c r="ED46" i="1"/>
  <c r="EE46" i="1"/>
  <c r="EF46" i="1"/>
  <c r="EW46" i="1"/>
  <c r="DS47" i="1"/>
  <c r="DX47" i="1"/>
  <c r="DY47" i="1"/>
  <c r="DZ47" i="1"/>
  <c r="EA47" i="1"/>
  <c r="EB47" i="1"/>
  <c r="EC47" i="1"/>
  <c r="ED47" i="1"/>
  <c r="EE47" i="1"/>
  <c r="EF47" i="1"/>
  <c r="EW47" i="1"/>
  <c r="AO48" i="1"/>
  <c r="DS48" i="1"/>
  <c r="DX48" i="1"/>
  <c r="DY48" i="1"/>
  <c r="DZ48" i="1"/>
  <c r="EA48" i="1"/>
  <c r="EB48" i="1"/>
  <c r="EC48" i="1"/>
  <c r="ED48" i="1"/>
  <c r="EE48" i="1"/>
  <c r="EF48" i="1"/>
  <c r="EW48" i="1"/>
  <c r="DS49" i="1"/>
  <c r="DX49" i="1"/>
  <c r="DY49" i="1"/>
  <c r="DZ49" i="1"/>
  <c r="EA49" i="1"/>
  <c r="EB49" i="1"/>
  <c r="EC49" i="1"/>
  <c r="ED49" i="1"/>
  <c r="EE49" i="1"/>
  <c r="EF49" i="1"/>
  <c r="EW49" i="1"/>
  <c r="DX50" i="1"/>
  <c r="DY50" i="1"/>
  <c r="DZ50" i="1"/>
  <c r="EA50" i="1"/>
  <c r="EB50" i="1"/>
  <c r="EC50" i="1"/>
  <c r="ED50" i="1"/>
  <c r="EE50" i="1"/>
  <c r="EF50" i="1"/>
  <c r="DS51" i="1"/>
  <c r="DX51" i="1"/>
  <c r="DY51" i="1"/>
  <c r="DZ51" i="1"/>
  <c r="EA51" i="1"/>
  <c r="EB51" i="1"/>
  <c r="EC51" i="1"/>
  <c r="ED51" i="1"/>
  <c r="EE51" i="1"/>
  <c r="EF51" i="1"/>
  <c r="AO52" i="1"/>
  <c r="DS52" i="1"/>
  <c r="DX52" i="1"/>
  <c r="DY52" i="1"/>
  <c r="DZ52" i="1"/>
  <c r="EA52" i="1"/>
  <c r="EB52" i="1"/>
  <c r="EC52" i="1"/>
  <c r="ED52" i="1"/>
  <c r="EE52" i="1"/>
  <c r="EF52" i="1"/>
  <c r="EW52" i="1"/>
  <c r="DX53" i="1"/>
  <c r="DY53" i="1"/>
  <c r="DZ53" i="1"/>
  <c r="EA53" i="1"/>
  <c r="EB53" i="1"/>
  <c r="EC53" i="1"/>
  <c r="ED53" i="1"/>
  <c r="EE53" i="1"/>
  <c r="EF53" i="1"/>
  <c r="AO54" i="1"/>
  <c r="DS54" i="1"/>
  <c r="DX54" i="1"/>
  <c r="DY54" i="1"/>
  <c r="DZ54" i="1"/>
  <c r="EA54" i="1"/>
  <c r="EB54" i="1"/>
  <c r="EC54" i="1"/>
  <c r="ED54" i="1"/>
  <c r="EE54" i="1"/>
  <c r="EF54" i="1"/>
  <c r="EW54" i="1"/>
  <c r="DS55" i="1"/>
  <c r="DX55" i="1"/>
  <c r="DY55" i="1"/>
  <c r="DZ55" i="1"/>
  <c r="EA55" i="1"/>
  <c r="EB55" i="1"/>
  <c r="EC55" i="1"/>
  <c r="ED55" i="1"/>
  <c r="EE55" i="1"/>
  <c r="EF55" i="1"/>
  <c r="AO56" i="1"/>
  <c r="DS56" i="1"/>
  <c r="DX56" i="1"/>
  <c r="DY56" i="1"/>
  <c r="DZ56" i="1"/>
  <c r="EA56" i="1"/>
  <c r="EB56" i="1"/>
  <c r="EC56" i="1"/>
  <c r="ED56" i="1"/>
  <c r="EE56" i="1"/>
  <c r="EF56" i="1"/>
  <c r="EW56" i="1"/>
  <c r="AO57" i="1"/>
  <c r="DS57" i="1"/>
  <c r="DX57" i="1"/>
  <c r="DY57" i="1"/>
  <c r="DZ57" i="1"/>
  <c r="EA57" i="1"/>
  <c r="EB57" i="1"/>
  <c r="EC57" i="1"/>
  <c r="ED57" i="1"/>
  <c r="EE57" i="1"/>
  <c r="EF57" i="1"/>
  <c r="EW57" i="1"/>
  <c r="DS58" i="1"/>
  <c r="DX58" i="1"/>
  <c r="DY58" i="1"/>
  <c r="DZ58" i="1"/>
  <c r="EA58" i="1"/>
  <c r="EB58" i="1"/>
  <c r="EC58" i="1"/>
  <c r="ED58" i="1"/>
  <c r="EE58" i="1"/>
  <c r="EF58" i="1"/>
  <c r="EW58" i="1"/>
  <c r="AO59" i="1"/>
  <c r="DS59" i="1"/>
  <c r="DX59" i="1"/>
  <c r="DY59" i="1"/>
  <c r="DZ59" i="1"/>
  <c r="EA59" i="1"/>
  <c r="EB59" i="1"/>
  <c r="EC59" i="1"/>
  <c r="ED59" i="1"/>
  <c r="EE59" i="1"/>
  <c r="EF59" i="1"/>
  <c r="EW59" i="1"/>
  <c r="DS60" i="1"/>
  <c r="DX60" i="1"/>
  <c r="DY60" i="1"/>
  <c r="DZ60" i="1"/>
  <c r="EA60" i="1"/>
  <c r="EB60" i="1"/>
  <c r="EC60" i="1"/>
  <c r="ED60" i="1"/>
  <c r="EE60" i="1"/>
  <c r="EF60" i="1"/>
  <c r="DX61" i="1"/>
  <c r="DY61" i="1"/>
  <c r="DZ61" i="1"/>
  <c r="EA61" i="1"/>
  <c r="EB61" i="1"/>
  <c r="EC61" i="1"/>
  <c r="ED61" i="1"/>
  <c r="EE61" i="1"/>
  <c r="EF61" i="1"/>
  <c r="DX62" i="1"/>
  <c r="DY62" i="1"/>
  <c r="DZ62" i="1"/>
  <c r="EA62" i="1"/>
  <c r="EB62" i="1"/>
  <c r="EC62" i="1"/>
  <c r="ED62" i="1"/>
  <c r="EE62" i="1"/>
  <c r="EF62" i="1"/>
  <c r="DS63" i="1"/>
  <c r="DX63" i="1"/>
  <c r="DY63" i="1"/>
  <c r="DZ63" i="1"/>
  <c r="EA63" i="1"/>
  <c r="EB63" i="1"/>
  <c r="EC63" i="1"/>
  <c r="ED63" i="1"/>
  <c r="EE63" i="1"/>
  <c r="EF63" i="1"/>
  <c r="AO64" i="1"/>
  <c r="DS64" i="1"/>
  <c r="DX64" i="1"/>
  <c r="DY64" i="1"/>
  <c r="DZ64" i="1"/>
  <c r="EA64" i="1"/>
  <c r="EB64" i="1"/>
  <c r="EC64" i="1"/>
  <c r="ED64" i="1"/>
  <c r="EE64" i="1"/>
  <c r="EF64" i="1"/>
  <c r="EW64" i="1"/>
  <c r="AO65" i="1"/>
  <c r="DS65" i="1"/>
  <c r="DX65" i="1"/>
  <c r="DY65" i="1"/>
  <c r="DZ65" i="1"/>
  <c r="EA65" i="1"/>
  <c r="EB65" i="1"/>
  <c r="EC65" i="1"/>
  <c r="ED65" i="1"/>
  <c r="EE65" i="1"/>
  <c r="EF65" i="1"/>
  <c r="EW65" i="1"/>
  <c r="AO66" i="1"/>
  <c r="DS66" i="1"/>
  <c r="DX66" i="1"/>
  <c r="DY66" i="1"/>
  <c r="DZ66" i="1"/>
  <c r="EA66" i="1"/>
  <c r="EB66" i="1"/>
  <c r="EC66" i="1"/>
  <c r="ED66" i="1"/>
  <c r="EE66" i="1"/>
  <c r="EF66" i="1"/>
  <c r="EW66" i="1"/>
  <c r="DS67" i="1"/>
  <c r="DX67" i="1"/>
  <c r="DY67" i="1"/>
  <c r="DZ67" i="1"/>
  <c r="EA67" i="1"/>
  <c r="EB67" i="1"/>
  <c r="EC67" i="1"/>
  <c r="ED67" i="1"/>
  <c r="EE67" i="1"/>
  <c r="EF67" i="1"/>
  <c r="EW67" i="1"/>
  <c r="DS68" i="1"/>
  <c r="DX68" i="1"/>
  <c r="DY68" i="1"/>
  <c r="DZ68" i="1"/>
  <c r="EA68" i="1"/>
  <c r="EB68" i="1"/>
  <c r="EC68" i="1"/>
  <c r="ED68" i="1"/>
  <c r="EE68" i="1"/>
  <c r="EF68" i="1"/>
  <c r="DX69" i="1"/>
  <c r="DY69" i="1"/>
  <c r="DZ69" i="1"/>
  <c r="EA69" i="1"/>
  <c r="EB69" i="1"/>
  <c r="EC69" i="1"/>
  <c r="ED69" i="1"/>
  <c r="EE69" i="1"/>
  <c r="EF69" i="1"/>
  <c r="DS70" i="1"/>
  <c r="DX70" i="1"/>
  <c r="DY70" i="1"/>
  <c r="DZ70" i="1"/>
  <c r="EA70" i="1"/>
  <c r="EB70" i="1"/>
  <c r="EC70" i="1"/>
  <c r="ED70" i="1"/>
  <c r="EE70" i="1"/>
  <c r="EF70" i="1"/>
  <c r="EW70" i="1"/>
  <c r="AO71" i="1"/>
  <c r="DS71" i="1"/>
  <c r="DX71" i="1"/>
  <c r="DY71" i="1"/>
  <c r="DZ71" i="1"/>
  <c r="EA71" i="1"/>
  <c r="EB71" i="1"/>
  <c r="EC71" i="1"/>
  <c r="ED71" i="1"/>
  <c r="EE71" i="1"/>
  <c r="EF71" i="1"/>
  <c r="EW71" i="1"/>
  <c r="AO72" i="1"/>
  <c r="DS72" i="1"/>
  <c r="DX72" i="1"/>
  <c r="DY72" i="1"/>
  <c r="DZ72" i="1"/>
  <c r="EA72" i="1"/>
  <c r="EB72" i="1"/>
  <c r="EC72" i="1"/>
  <c r="ED72" i="1"/>
  <c r="EE72" i="1"/>
  <c r="EF72" i="1"/>
  <c r="EW72" i="1"/>
  <c r="AO73" i="1"/>
  <c r="DS73" i="1"/>
  <c r="DX73" i="1"/>
  <c r="DY73" i="1"/>
  <c r="DZ73" i="1"/>
  <c r="EA73" i="1"/>
  <c r="EB73" i="1"/>
  <c r="EC73" i="1"/>
  <c r="ED73" i="1"/>
  <c r="EE73" i="1"/>
  <c r="EF73" i="1"/>
  <c r="EW73" i="1"/>
  <c r="DS74" i="1"/>
  <c r="DX74" i="1"/>
  <c r="DY74" i="1"/>
  <c r="DZ74" i="1"/>
  <c r="EA74" i="1"/>
  <c r="EB74" i="1"/>
  <c r="EC74" i="1"/>
  <c r="ED74" i="1"/>
  <c r="EE74" i="1"/>
  <c r="EF74" i="1"/>
  <c r="DS75" i="1"/>
  <c r="DX75" i="1"/>
  <c r="DY75" i="1"/>
  <c r="DZ75" i="1"/>
  <c r="EA75" i="1"/>
  <c r="EB75" i="1"/>
  <c r="EC75" i="1"/>
  <c r="ED75" i="1"/>
  <c r="EE75" i="1"/>
  <c r="EF75" i="1"/>
  <c r="AO76" i="1"/>
  <c r="DS76" i="1"/>
  <c r="DX76" i="1"/>
  <c r="DY76" i="1"/>
  <c r="DZ76" i="1"/>
  <c r="EA76" i="1"/>
  <c r="EB76" i="1"/>
  <c r="EC76" i="1"/>
  <c r="ED76" i="1"/>
  <c r="EE76" i="1"/>
  <c r="EF76" i="1"/>
  <c r="AO77" i="1"/>
  <c r="DS77" i="1"/>
  <c r="DX77" i="1"/>
  <c r="DY77" i="1"/>
  <c r="DZ77" i="1"/>
  <c r="EA77" i="1"/>
  <c r="EB77" i="1"/>
  <c r="EC77" i="1"/>
  <c r="ED77" i="1"/>
  <c r="EE77" i="1"/>
  <c r="EF77" i="1"/>
  <c r="EW77" i="1"/>
  <c r="AO78" i="1"/>
  <c r="DS78" i="1"/>
  <c r="DX78" i="1"/>
  <c r="DY78" i="1"/>
  <c r="DZ78" i="1"/>
  <c r="EA78" i="1"/>
  <c r="EB78" i="1"/>
  <c r="EC78" i="1"/>
  <c r="ED78" i="1"/>
  <c r="EE78" i="1"/>
  <c r="EF78" i="1"/>
  <c r="EW78" i="1"/>
  <c r="AO79" i="1"/>
  <c r="DS79" i="1"/>
  <c r="DX79" i="1"/>
  <c r="DY79" i="1"/>
  <c r="DZ79" i="1"/>
  <c r="EA79" i="1"/>
  <c r="EB79" i="1"/>
  <c r="EC79" i="1"/>
  <c r="ED79" i="1"/>
  <c r="EE79" i="1"/>
  <c r="EF79" i="1"/>
  <c r="EW79" i="1"/>
  <c r="AO80" i="1"/>
  <c r="DS80" i="1"/>
  <c r="DX80" i="1"/>
  <c r="DY80" i="1"/>
  <c r="DZ80" i="1"/>
  <c r="EA80" i="1"/>
  <c r="EB80" i="1"/>
  <c r="EC80" i="1"/>
  <c r="ED80" i="1"/>
  <c r="EE80" i="1"/>
  <c r="EF80" i="1"/>
  <c r="EW80" i="1"/>
  <c r="AO81" i="1"/>
  <c r="DS81" i="1"/>
  <c r="DX81" i="1"/>
  <c r="DY81" i="1"/>
  <c r="DZ81" i="1"/>
  <c r="EA81" i="1"/>
  <c r="EB81" i="1"/>
  <c r="EC81" i="1"/>
  <c r="ED81" i="1"/>
  <c r="EE81" i="1"/>
  <c r="EF81" i="1"/>
  <c r="EW81" i="1"/>
  <c r="AO82" i="1"/>
  <c r="DS82" i="1"/>
  <c r="DX82" i="1"/>
  <c r="DY82" i="1"/>
  <c r="DZ82" i="1"/>
  <c r="EA82" i="1"/>
  <c r="EB82" i="1"/>
  <c r="EC82" i="1"/>
  <c r="ED82" i="1"/>
  <c r="EE82" i="1"/>
  <c r="EF82" i="1"/>
  <c r="EW82" i="1"/>
  <c r="AO83" i="1"/>
  <c r="DS83" i="1"/>
  <c r="DX83" i="1"/>
  <c r="DY83" i="1"/>
  <c r="DZ83" i="1"/>
  <c r="EA83" i="1"/>
  <c r="EB83" i="1"/>
  <c r="EC83" i="1"/>
  <c r="ED83" i="1"/>
  <c r="EE83" i="1"/>
  <c r="EF83" i="1"/>
  <c r="EW83" i="1"/>
  <c r="AO84" i="1"/>
  <c r="DS84" i="1"/>
  <c r="DX84" i="1"/>
  <c r="DY84" i="1"/>
  <c r="DZ84" i="1"/>
  <c r="EA84" i="1"/>
  <c r="EB84" i="1"/>
  <c r="EC84" i="1"/>
  <c r="ED84" i="1"/>
  <c r="EE84" i="1"/>
  <c r="EF84" i="1"/>
  <c r="EW84" i="1"/>
  <c r="AO85" i="1"/>
  <c r="DS85" i="1"/>
  <c r="DX85" i="1"/>
  <c r="DY85" i="1"/>
  <c r="DZ85" i="1"/>
  <c r="EA85" i="1"/>
  <c r="EB85" i="1"/>
  <c r="EC85" i="1"/>
  <c r="ED85" i="1"/>
  <c r="EE85" i="1"/>
  <c r="EF85" i="1"/>
  <c r="AO86" i="1"/>
  <c r="DS86" i="1"/>
  <c r="DX86" i="1"/>
  <c r="DY86" i="1"/>
  <c r="DZ86" i="1"/>
  <c r="EA86" i="1"/>
  <c r="EB86" i="1"/>
  <c r="EC86" i="1"/>
  <c r="ED86" i="1"/>
  <c r="EE86" i="1"/>
  <c r="EF86" i="1"/>
  <c r="EW86" i="1"/>
  <c r="AO87" i="1"/>
  <c r="DS87" i="1"/>
  <c r="DX87" i="1"/>
  <c r="DY87" i="1"/>
  <c r="DZ87" i="1"/>
  <c r="EA87" i="1"/>
  <c r="EB87" i="1"/>
  <c r="EC87" i="1"/>
  <c r="ED87" i="1"/>
  <c r="EE87" i="1"/>
  <c r="EF87" i="1"/>
  <c r="EW87" i="1"/>
  <c r="AO88" i="1"/>
  <c r="DS88" i="1"/>
  <c r="DX88" i="1"/>
  <c r="DY88" i="1"/>
  <c r="DZ88" i="1"/>
  <c r="EA88" i="1"/>
  <c r="EB88" i="1"/>
  <c r="EC88" i="1"/>
  <c r="ED88" i="1"/>
  <c r="EE88" i="1"/>
  <c r="EF88" i="1"/>
  <c r="EW88" i="1"/>
  <c r="AO89" i="1"/>
  <c r="DS89" i="1"/>
  <c r="DX89" i="1"/>
  <c r="DY89" i="1"/>
  <c r="DZ89" i="1"/>
  <c r="EA89" i="1"/>
  <c r="EB89" i="1"/>
  <c r="EC89" i="1"/>
  <c r="ED89" i="1"/>
  <c r="EE89" i="1"/>
  <c r="EF89" i="1"/>
  <c r="EW89" i="1"/>
  <c r="AO90" i="1"/>
  <c r="DS90" i="1"/>
  <c r="DX90" i="1"/>
  <c r="DY90" i="1"/>
  <c r="DZ90" i="1"/>
  <c r="EA90" i="1"/>
  <c r="EB90" i="1"/>
  <c r="EC90" i="1"/>
  <c r="ED90" i="1"/>
  <c r="EE90" i="1"/>
  <c r="EF90" i="1"/>
  <c r="EW90" i="1"/>
  <c r="AO91" i="1"/>
  <c r="DS91" i="1"/>
  <c r="DX91" i="1"/>
  <c r="DY91" i="1"/>
  <c r="DZ91" i="1"/>
  <c r="EA91" i="1"/>
  <c r="EB91" i="1"/>
  <c r="EC91" i="1"/>
  <c r="ED91" i="1"/>
  <c r="EE91" i="1"/>
  <c r="EF91" i="1"/>
  <c r="EW91" i="1"/>
  <c r="DX92" i="1"/>
  <c r="DY92" i="1"/>
  <c r="DZ92" i="1"/>
  <c r="EA92" i="1"/>
  <c r="EB92" i="1"/>
  <c r="EC92" i="1"/>
  <c r="ED92" i="1"/>
  <c r="EE92" i="1"/>
  <c r="EF92" i="1"/>
  <c r="AO93" i="1"/>
  <c r="DS93" i="1"/>
  <c r="DX93" i="1"/>
  <c r="DY93" i="1"/>
  <c r="DZ93" i="1"/>
  <c r="EA93" i="1"/>
  <c r="EB93" i="1"/>
  <c r="EC93" i="1"/>
  <c r="ED93" i="1"/>
  <c r="EE93" i="1"/>
  <c r="EF93" i="1"/>
  <c r="EW93" i="1"/>
  <c r="DX94" i="1"/>
  <c r="DY94" i="1"/>
  <c r="DZ94" i="1"/>
  <c r="EA94" i="1"/>
  <c r="EB94" i="1"/>
  <c r="EC94" i="1"/>
  <c r="ED94" i="1"/>
  <c r="EE94" i="1"/>
  <c r="EF94" i="1"/>
  <c r="AO95" i="1"/>
  <c r="DS95" i="1"/>
  <c r="DX95" i="1"/>
  <c r="DY95" i="1"/>
  <c r="DZ95" i="1"/>
  <c r="EA95" i="1"/>
  <c r="EB95" i="1"/>
  <c r="EC95" i="1"/>
  <c r="ED95" i="1"/>
  <c r="EE95" i="1"/>
  <c r="EF95" i="1"/>
  <c r="EW95" i="1"/>
  <c r="AO96" i="1"/>
  <c r="DS96" i="1"/>
  <c r="DX96" i="1"/>
  <c r="DY96" i="1"/>
  <c r="DZ96" i="1"/>
  <c r="EA96" i="1"/>
  <c r="EB96" i="1"/>
  <c r="EC96" i="1"/>
  <c r="ED96" i="1"/>
  <c r="EE96" i="1"/>
  <c r="EF96" i="1"/>
  <c r="DX97" i="1"/>
  <c r="DY97" i="1"/>
  <c r="DZ97" i="1"/>
  <c r="EA97" i="1"/>
  <c r="EB97" i="1"/>
  <c r="EC97" i="1"/>
  <c r="ED97" i="1"/>
  <c r="EE97" i="1"/>
  <c r="EF97" i="1"/>
  <c r="DS98" i="1"/>
  <c r="DX98" i="1"/>
  <c r="DY98" i="1"/>
  <c r="DZ98" i="1"/>
  <c r="EA98" i="1"/>
  <c r="EB98" i="1"/>
  <c r="EC98" i="1"/>
  <c r="ED98" i="1"/>
  <c r="EE98" i="1"/>
  <c r="EF98" i="1"/>
  <c r="DX99" i="1"/>
  <c r="DY99" i="1"/>
  <c r="DZ99" i="1"/>
  <c r="EA99" i="1"/>
  <c r="EB99" i="1"/>
  <c r="EC99" i="1"/>
  <c r="ED99" i="1"/>
  <c r="EE99" i="1"/>
  <c r="EF99" i="1"/>
  <c r="DS100" i="1"/>
  <c r="DX100" i="1"/>
  <c r="DY100" i="1"/>
  <c r="DZ100" i="1"/>
  <c r="EA100" i="1"/>
  <c r="EB100" i="1"/>
  <c r="EC100" i="1"/>
  <c r="ED100" i="1"/>
  <c r="EE100" i="1"/>
  <c r="EF100" i="1"/>
  <c r="AO101" i="1"/>
  <c r="DS101" i="1"/>
  <c r="DX101" i="1"/>
  <c r="DY101" i="1"/>
  <c r="DZ101" i="1"/>
  <c r="EA101" i="1"/>
  <c r="EB101" i="1"/>
  <c r="EC101" i="1"/>
  <c r="ED101" i="1"/>
  <c r="EE101" i="1"/>
  <c r="EF101" i="1"/>
  <c r="DX102" i="1"/>
  <c r="DY102" i="1"/>
  <c r="DZ102" i="1"/>
  <c r="EA102" i="1"/>
  <c r="EB102" i="1"/>
  <c r="EC102" i="1"/>
  <c r="ED102" i="1"/>
  <c r="EE102" i="1"/>
  <c r="EF102" i="1"/>
  <c r="DS103" i="1"/>
  <c r="DX103" i="1"/>
  <c r="DY103" i="1"/>
  <c r="DZ103" i="1"/>
  <c r="EA103" i="1"/>
  <c r="EB103" i="1"/>
  <c r="EC103" i="1"/>
  <c r="ED103" i="1"/>
  <c r="EE103" i="1"/>
  <c r="EF103" i="1"/>
  <c r="DX104" i="1"/>
  <c r="DY104" i="1"/>
  <c r="DZ104" i="1"/>
  <c r="EA104" i="1"/>
  <c r="EB104" i="1"/>
  <c r="EC104" i="1"/>
  <c r="ED104" i="1"/>
  <c r="EE104" i="1"/>
  <c r="EF104" i="1"/>
  <c r="DS105" i="1"/>
  <c r="DX105" i="1"/>
  <c r="DY105" i="1"/>
  <c r="DZ105" i="1"/>
  <c r="EA105" i="1"/>
  <c r="EB105" i="1"/>
  <c r="EC105" i="1"/>
  <c r="ED105" i="1"/>
  <c r="EE105" i="1"/>
  <c r="EF105" i="1"/>
  <c r="DX106" i="1"/>
  <c r="DY106" i="1"/>
  <c r="DZ106" i="1"/>
  <c r="EA106" i="1"/>
  <c r="EB106" i="1"/>
  <c r="EC106" i="1"/>
  <c r="ED106" i="1"/>
  <c r="EE106" i="1"/>
  <c r="EF106" i="1"/>
  <c r="DS107" i="1"/>
  <c r="DX107" i="1"/>
  <c r="DY107" i="1"/>
  <c r="DZ107" i="1"/>
  <c r="EA107" i="1"/>
  <c r="EB107" i="1"/>
  <c r="EC107" i="1"/>
  <c r="ED107" i="1"/>
  <c r="EE107" i="1"/>
  <c r="EF107" i="1"/>
  <c r="EW107" i="1"/>
  <c r="AO108" i="1"/>
  <c r="DS108" i="1"/>
  <c r="DX108" i="1"/>
  <c r="DY108" i="1"/>
  <c r="DZ108" i="1"/>
  <c r="EA108" i="1"/>
  <c r="EB108" i="1"/>
  <c r="EC108" i="1"/>
  <c r="ED108" i="1"/>
  <c r="EE108" i="1"/>
  <c r="EF108" i="1"/>
  <c r="EW108" i="1"/>
  <c r="AO109" i="1"/>
  <c r="DS109" i="1"/>
  <c r="DX109" i="1"/>
  <c r="DY109" i="1"/>
  <c r="DZ109" i="1"/>
  <c r="EA109" i="1"/>
  <c r="EB109" i="1"/>
  <c r="EC109" i="1"/>
  <c r="ED109" i="1"/>
  <c r="EE109" i="1"/>
  <c r="EF109" i="1"/>
  <c r="EW109" i="1"/>
  <c r="DS110" i="1"/>
  <c r="DX110" i="1"/>
  <c r="DY110" i="1"/>
  <c r="DZ110" i="1"/>
  <c r="EA110" i="1"/>
  <c r="EB110" i="1"/>
  <c r="EC110" i="1"/>
  <c r="ED110" i="1"/>
  <c r="EE110" i="1"/>
  <c r="EF110" i="1"/>
  <c r="DS111" i="1"/>
  <c r="DX111" i="1"/>
  <c r="DY111" i="1"/>
  <c r="DZ111" i="1"/>
  <c r="EA111" i="1"/>
  <c r="EB111" i="1"/>
  <c r="EC111" i="1"/>
  <c r="ED111" i="1"/>
  <c r="EE111" i="1"/>
  <c r="EF111" i="1"/>
  <c r="EW111" i="1"/>
  <c r="AO112" i="1"/>
  <c r="DS112" i="1"/>
  <c r="DX112" i="1"/>
  <c r="DY112" i="1"/>
  <c r="DZ112" i="1"/>
  <c r="EA112" i="1"/>
  <c r="EB112" i="1"/>
  <c r="EC112" i="1"/>
  <c r="ED112" i="1"/>
  <c r="EE112" i="1"/>
  <c r="EF112" i="1"/>
  <c r="DS113" i="1"/>
  <c r="DX113" i="1"/>
  <c r="DY113" i="1"/>
  <c r="DZ113" i="1"/>
  <c r="EA113" i="1"/>
  <c r="EB113" i="1"/>
  <c r="EC113" i="1"/>
  <c r="ED113" i="1"/>
  <c r="EE113" i="1"/>
  <c r="EF113" i="1"/>
  <c r="AO114" i="1"/>
  <c r="DS114" i="1"/>
  <c r="DX114" i="1"/>
  <c r="DY114" i="1"/>
  <c r="DZ114" i="1"/>
  <c r="EA114" i="1"/>
  <c r="EB114" i="1"/>
  <c r="EC114" i="1"/>
  <c r="ED114" i="1"/>
  <c r="EE114" i="1"/>
  <c r="EF114" i="1"/>
  <c r="EW114" i="1"/>
  <c r="AO115" i="1"/>
  <c r="DS115" i="1"/>
  <c r="DX115" i="1"/>
  <c r="DY115" i="1"/>
  <c r="DZ115" i="1"/>
  <c r="EA115" i="1"/>
  <c r="EB115" i="1"/>
  <c r="EC115" i="1"/>
  <c r="ED115" i="1"/>
  <c r="EE115" i="1"/>
  <c r="EF115" i="1"/>
  <c r="EW115" i="1"/>
  <c r="DX116" i="1"/>
  <c r="DY116" i="1"/>
  <c r="DZ116" i="1"/>
  <c r="EA116" i="1"/>
  <c r="EB116" i="1"/>
  <c r="EC116" i="1"/>
  <c r="ED116" i="1"/>
  <c r="EE116" i="1"/>
  <c r="EF116" i="1"/>
  <c r="DS117" i="1"/>
  <c r="DX117" i="1"/>
  <c r="DY117" i="1"/>
  <c r="DZ117" i="1"/>
  <c r="EA117" i="1"/>
  <c r="EB117" i="1"/>
  <c r="EC117" i="1"/>
  <c r="ED117" i="1"/>
  <c r="EE117" i="1"/>
  <c r="EF117" i="1"/>
  <c r="DS118" i="1"/>
  <c r="DX118" i="1"/>
  <c r="DY118" i="1"/>
  <c r="DZ118" i="1"/>
  <c r="EA118" i="1"/>
  <c r="EB118" i="1"/>
  <c r="EC118" i="1"/>
  <c r="ED118" i="1"/>
  <c r="EE118" i="1"/>
  <c r="EF118" i="1"/>
  <c r="EW118" i="1"/>
  <c r="AO119" i="1"/>
  <c r="DS119" i="1"/>
  <c r="DX119" i="1"/>
  <c r="DY119" i="1"/>
  <c r="DZ119" i="1"/>
  <c r="EA119" i="1"/>
  <c r="EB119" i="1"/>
  <c r="EC119" i="1"/>
  <c r="ED119" i="1"/>
  <c r="EE119" i="1"/>
  <c r="EF119" i="1"/>
  <c r="AO120" i="1"/>
  <c r="DS120" i="1"/>
  <c r="DX120" i="1"/>
  <c r="DY120" i="1"/>
  <c r="DZ120" i="1"/>
  <c r="EA120" i="1"/>
  <c r="EB120" i="1"/>
  <c r="EC120" i="1"/>
  <c r="ED120" i="1"/>
  <c r="EE120" i="1"/>
  <c r="EF120" i="1"/>
  <c r="DS121" i="1"/>
  <c r="DX121" i="1"/>
  <c r="DY121" i="1"/>
  <c r="DZ121" i="1"/>
  <c r="EA121" i="1"/>
  <c r="EB121" i="1"/>
  <c r="EC121" i="1"/>
  <c r="ED121" i="1"/>
  <c r="EE121" i="1"/>
  <c r="EF121" i="1"/>
  <c r="AO122" i="1"/>
  <c r="DS122" i="1"/>
  <c r="DX122" i="1"/>
  <c r="DY122" i="1"/>
  <c r="DZ122" i="1"/>
  <c r="EA122" i="1"/>
  <c r="EB122" i="1"/>
  <c r="EC122" i="1"/>
  <c r="ED122" i="1"/>
  <c r="EE122" i="1"/>
  <c r="EF122" i="1"/>
  <c r="EW122" i="1"/>
  <c r="AO123" i="1"/>
  <c r="DS123" i="1"/>
  <c r="DX123" i="1"/>
  <c r="DY123" i="1"/>
  <c r="DZ123" i="1"/>
  <c r="EA123" i="1"/>
  <c r="EB123" i="1"/>
  <c r="EC123" i="1"/>
  <c r="ED123" i="1"/>
  <c r="EE123" i="1"/>
  <c r="EF123" i="1"/>
  <c r="EW123" i="1"/>
  <c r="AO124" i="1"/>
  <c r="DS124" i="1"/>
  <c r="DX124" i="1"/>
  <c r="DY124" i="1"/>
  <c r="DZ124" i="1"/>
  <c r="EA124" i="1"/>
  <c r="EB124" i="1"/>
  <c r="EC124" i="1"/>
  <c r="ED124" i="1"/>
  <c r="EE124" i="1"/>
  <c r="EF124" i="1"/>
  <c r="EW124" i="1"/>
  <c r="AO125" i="1"/>
  <c r="DS125" i="1"/>
  <c r="DX125" i="1"/>
  <c r="DY125" i="1"/>
  <c r="DZ125" i="1"/>
  <c r="EA125" i="1"/>
  <c r="EB125" i="1"/>
  <c r="EC125" i="1"/>
  <c r="ED125" i="1"/>
  <c r="EE125" i="1"/>
  <c r="EF125" i="1"/>
  <c r="EW125" i="1"/>
  <c r="AO126" i="1"/>
  <c r="DS126" i="1"/>
  <c r="DX126" i="1"/>
  <c r="DY126" i="1"/>
  <c r="DZ126" i="1"/>
  <c r="EA126" i="1"/>
  <c r="EB126" i="1"/>
  <c r="EC126" i="1"/>
  <c r="ED126" i="1"/>
  <c r="EE126" i="1"/>
  <c r="EF126" i="1"/>
  <c r="EW126" i="1"/>
  <c r="DS127" i="1"/>
  <c r="DX127" i="1"/>
  <c r="DY127" i="1"/>
  <c r="DZ127" i="1"/>
  <c r="EA127" i="1"/>
  <c r="EB127" i="1"/>
  <c r="EC127" i="1"/>
  <c r="ED127" i="1"/>
  <c r="EE127" i="1"/>
  <c r="EF127" i="1"/>
  <c r="EW127" i="1"/>
  <c r="AO128" i="1"/>
  <c r="DS128" i="1"/>
  <c r="DX128" i="1"/>
  <c r="DY128" i="1"/>
  <c r="DZ128" i="1"/>
  <c r="EA128" i="1"/>
  <c r="EB128" i="1"/>
  <c r="EC128" i="1"/>
  <c r="ED128" i="1"/>
  <c r="EE128" i="1"/>
  <c r="EF128" i="1"/>
  <c r="EW128" i="1"/>
  <c r="DS129" i="1"/>
  <c r="DX129" i="1"/>
  <c r="DY129" i="1"/>
  <c r="DZ129" i="1"/>
  <c r="EA129" i="1"/>
  <c r="EB129" i="1"/>
  <c r="EC129" i="1"/>
  <c r="ED129" i="1"/>
  <c r="EE129" i="1"/>
  <c r="EF129" i="1"/>
  <c r="AO130" i="1"/>
  <c r="DS130" i="1"/>
  <c r="DX130" i="1"/>
  <c r="DY130" i="1"/>
  <c r="DZ130" i="1"/>
  <c r="EA130" i="1"/>
  <c r="EB130" i="1"/>
  <c r="EC130" i="1"/>
  <c r="ED130" i="1"/>
  <c r="EE130" i="1"/>
  <c r="EF130" i="1"/>
  <c r="EW130" i="1"/>
  <c r="AO131" i="1"/>
  <c r="DS131" i="1"/>
  <c r="DX131" i="1"/>
  <c r="DY131" i="1"/>
  <c r="DZ131" i="1"/>
  <c r="EA131" i="1"/>
  <c r="EB131" i="1"/>
  <c r="EC131" i="1"/>
  <c r="ED131" i="1"/>
  <c r="EE131" i="1"/>
  <c r="EF131" i="1"/>
  <c r="EW131" i="1"/>
  <c r="AO132" i="1"/>
  <c r="DS132" i="1"/>
  <c r="DX132" i="1"/>
  <c r="DY132" i="1"/>
  <c r="DZ132" i="1"/>
  <c r="EA132" i="1"/>
  <c r="EB132" i="1"/>
  <c r="EC132" i="1"/>
  <c r="ED132" i="1"/>
  <c r="EE132" i="1"/>
  <c r="EF132" i="1"/>
  <c r="AO133" i="1"/>
  <c r="DS133" i="1"/>
  <c r="DX133" i="1"/>
  <c r="DY133" i="1"/>
  <c r="DZ133" i="1"/>
  <c r="EA133" i="1"/>
  <c r="EB133" i="1"/>
  <c r="EC133" i="1"/>
  <c r="ED133" i="1"/>
  <c r="EE133" i="1"/>
  <c r="EF133" i="1"/>
  <c r="EW133" i="1"/>
  <c r="AO134" i="1"/>
  <c r="DS134" i="1"/>
  <c r="DX134" i="1"/>
  <c r="DY134" i="1"/>
  <c r="DZ134" i="1"/>
  <c r="EA134" i="1"/>
  <c r="EB134" i="1"/>
  <c r="EC134" i="1"/>
  <c r="ED134" i="1"/>
  <c r="EE134" i="1"/>
  <c r="EF134" i="1"/>
  <c r="EW134" i="1"/>
  <c r="AO135" i="1"/>
  <c r="DS135" i="1"/>
  <c r="DX135" i="1"/>
  <c r="DY135" i="1"/>
  <c r="DZ135" i="1"/>
  <c r="EA135" i="1"/>
  <c r="EB135" i="1"/>
  <c r="EC135" i="1"/>
  <c r="ED135" i="1"/>
  <c r="EE135" i="1"/>
  <c r="EF135" i="1"/>
  <c r="EW135" i="1"/>
  <c r="AO136" i="1"/>
  <c r="DS136" i="1"/>
  <c r="DX136" i="1"/>
  <c r="DY136" i="1"/>
  <c r="DZ136" i="1"/>
  <c r="EA136" i="1"/>
  <c r="EB136" i="1"/>
  <c r="EC136" i="1"/>
  <c r="ED136" i="1"/>
  <c r="EE136" i="1"/>
  <c r="EF136" i="1"/>
  <c r="AO137" i="1"/>
  <c r="DS137" i="1"/>
  <c r="DX137" i="1"/>
  <c r="DY137" i="1"/>
  <c r="DZ137" i="1"/>
  <c r="EA137" i="1"/>
  <c r="EB137" i="1"/>
  <c r="EC137" i="1"/>
  <c r="ED137" i="1"/>
  <c r="EE137" i="1"/>
  <c r="EF137" i="1"/>
  <c r="EW137" i="1"/>
  <c r="DS138" i="1"/>
  <c r="DX138" i="1"/>
  <c r="DY138" i="1"/>
  <c r="DZ138" i="1"/>
  <c r="EA138" i="1"/>
  <c r="EB138" i="1"/>
  <c r="EC138" i="1"/>
  <c r="ED138" i="1"/>
  <c r="EE138" i="1"/>
  <c r="EF138" i="1"/>
  <c r="DS139" i="1"/>
  <c r="DX139" i="1"/>
  <c r="DY139" i="1"/>
  <c r="DZ139" i="1"/>
  <c r="EA139" i="1"/>
  <c r="EB139" i="1"/>
  <c r="EC139" i="1"/>
  <c r="ED139" i="1"/>
  <c r="EE139" i="1"/>
  <c r="EF139" i="1"/>
  <c r="EW139" i="1"/>
  <c r="DX140" i="1"/>
  <c r="DY140" i="1"/>
  <c r="DZ140" i="1"/>
  <c r="EA140" i="1"/>
  <c r="EB140" i="1"/>
  <c r="EC140" i="1"/>
  <c r="ED140" i="1"/>
  <c r="EE140" i="1"/>
  <c r="EF140" i="1"/>
  <c r="DS141" i="1"/>
  <c r="DX141" i="1"/>
  <c r="DY141" i="1"/>
  <c r="DZ141" i="1"/>
  <c r="EA141" i="1"/>
  <c r="EB141" i="1"/>
  <c r="EC141" i="1"/>
  <c r="ED141" i="1"/>
  <c r="EE141" i="1"/>
  <c r="EF141" i="1"/>
  <c r="EW141" i="1"/>
  <c r="DX142" i="1"/>
  <c r="DY142" i="1"/>
  <c r="DZ142" i="1"/>
  <c r="EA142" i="1"/>
  <c r="EB142" i="1"/>
  <c r="EC142" i="1"/>
  <c r="ED142" i="1"/>
  <c r="EE142" i="1"/>
  <c r="EF142" i="1"/>
  <c r="DS143" i="1"/>
  <c r="DX143" i="1"/>
  <c r="DY143" i="1"/>
  <c r="DZ143" i="1"/>
  <c r="EA143" i="1"/>
  <c r="EB143" i="1"/>
  <c r="EC143" i="1"/>
  <c r="ED143" i="1"/>
  <c r="EE143" i="1"/>
  <c r="EF143" i="1"/>
  <c r="AO144" i="1"/>
  <c r="DS144" i="1"/>
  <c r="DX144" i="1"/>
  <c r="DY144" i="1"/>
  <c r="DZ144" i="1"/>
  <c r="EA144" i="1"/>
  <c r="EB144" i="1"/>
  <c r="EC144" i="1"/>
  <c r="ED144" i="1"/>
  <c r="EE144" i="1"/>
  <c r="EF144" i="1"/>
  <c r="EW144" i="1"/>
  <c r="AO145" i="1"/>
  <c r="DS145" i="1"/>
  <c r="DX145" i="1"/>
  <c r="DY145" i="1"/>
  <c r="DZ145" i="1"/>
  <c r="EA145" i="1"/>
  <c r="EB145" i="1"/>
  <c r="EC145" i="1"/>
  <c r="ED145" i="1"/>
  <c r="EE145" i="1"/>
  <c r="EF145" i="1"/>
  <c r="EW145" i="1"/>
  <c r="AO146" i="1"/>
  <c r="DS146" i="1"/>
  <c r="DX146" i="1"/>
  <c r="DY146" i="1"/>
  <c r="DZ146" i="1"/>
  <c r="EA146" i="1"/>
  <c r="EB146" i="1"/>
  <c r="EC146" i="1"/>
  <c r="ED146" i="1"/>
  <c r="EE146" i="1"/>
  <c r="EF146" i="1"/>
  <c r="EW146" i="1"/>
  <c r="DX147" i="1"/>
  <c r="DY147" i="1"/>
  <c r="DZ147" i="1"/>
  <c r="EA147" i="1"/>
  <c r="EB147" i="1"/>
  <c r="EC147" i="1"/>
  <c r="ED147" i="1"/>
  <c r="EE147" i="1"/>
  <c r="EF147" i="1"/>
  <c r="DX148" i="1"/>
  <c r="DY148" i="1"/>
  <c r="DZ148" i="1"/>
  <c r="EA148" i="1"/>
  <c r="EB148" i="1"/>
  <c r="EC148" i="1"/>
  <c r="ED148" i="1"/>
  <c r="EE148" i="1"/>
  <c r="EF148" i="1"/>
  <c r="DS149" i="1"/>
  <c r="DX149" i="1"/>
  <c r="DY149" i="1"/>
  <c r="DZ149" i="1"/>
  <c r="EA149" i="1"/>
  <c r="EB149" i="1"/>
  <c r="EC149" i="1"/>
  <c r="ED149" i="1"/>
  <c r="EE149" i="1"/>
  <c r="EF149" i="1"/>
  <c r="DX150" i="1"/>
  <c r="DY150" i="1"/>
  <c r="DZ150" i="1"/>
  <c r="EA150" i="1"/>
  <c r="EB150" i="1"/>
  <c r="EC150" i="1"/>
  <c r="ED150" i="1"/>
  <c r="EE150" i="1"/>
  <c r="EF150" i="1"/>
  <c r="EW150" i="1"/>
  <c r="AO151" i="1"/>
  <c r="DS151" i="1"/>
  <c r="DX151" i="1"/>
  <c r="DY151" i="1"/>
  <c r="DZ151" i="1"/>
  <c r="EA151" i="1"/>
  <c r="EB151" i="1"/>
  <c r="EC151" i="1"/>
  <c r="ED151" i="1"/>
  <c r="EE151" i="1"/>
  <c r="EF151" i="1"/>
  <c r="EW151" i="1"/>
  <c r="AO152" i="1"/>
  <c r="DS152" i="1"/>
  <c r="DX152" i="1"/>
  <c r="DY152" i="1"/>
  <c r="DZ152" i="1"/>
  <c r="EA152" i="1"/>
  <c r="EB152" i="1"/>
  <c r="EC152" i="1"/>
  <c r="ED152" i="1"/>
  <c r="EE152" i="1"/>
  <c r="EF152" i="1"/>
  <c r="EW152" i="1"/>
  <c r="AO153" i="1"/>
  <c r="DS153" i="1"/>
  <c r="DX153" i="1"/>
  <c r="DY153" i="1"/>
  <c r="DZ153" i="1"/>
  <c r="EA153" i="1"/>
  <c r="EB153" i="1"/>
  <c r="EC153" i="1"/>
  <c r="ED153" i="1"/>
  <c r="EE153" i="1"/>
  <c r="EF153" i="1"/>
  <c r="EW153" i="1"/>
  <c r="AO154" i="1"/>
  <c r="DS154" i="1"/>
  <c r="DX154" i="1"/>
  <c r="DY154" i="1"/>
  <c r="DZ154" i="1"/>
  <c r="EA154" i="1"/>
  <c r="EB154" i="1"/>
  <c r="EC154" i="1"/>
  <c r="ED154" i="1"/>
  <c r="EE154" i="1"/>
  <c r="EF154" i="1"/>
  <c r="DS155" i="1"/>
  <c r="DX155" i="1"/>
  <c r="DY155" i="1"/>
  <c r="DZ155" i="1"/>
  <c r="EA155" i="1"/>
  <c r="EB155" i="1"/>
  <c r="EC155" i="1"/>
  <c r="ED155" i="1"/>
  <c r="EE155" i="1"/>
  <c r="EF155" i="1"/>
  <c r="AO156" i="1"/>
  <c r="DS156" i="1"/>
  <c r="DX156" i="1"/>
  <c r="DY156" i="1"/>
  <c r="DZ156" i="1"/>
  <c r="EA156" i="1"/>
  <c r="EB156" i="1"/>
  <c r="EC156" i="1"/>
  <c r="ED156" i="1"/>
  <c r="EE156" i="1"/>
  <c r="EF156" i="1"/>
  <c r="AO157" i="1"/>
  <c r="DN157" i="1"/>
  <c r="DS157" i="1"/>
  <c r="DX157" i="1"/>
  <c r="DY157" i="1"/>
  <c r="DZ157" i="1"/>
  <c r="EA157" i="1"/>
  <c r="EB157" i="1"/>
  <c r="EC157" i="1"/>
  <c r="ED157" i="1"/>
  <c r="EE157" i="1"/>
  <c r="EF157" i="1"/>
  <c r="EW157" i="1"/>
  <c r="AO158" i="1"/>
  <c r="DS158" i="1"/>
  <c r="DX158" i="1"/>
  <c r="DY158" i="1"/>
  <c r="DZ158" i="1"/>
  <c r="EA158" i="1"/>
  <c r="EB158" i="1"/>
  <c r="EC158" i="1"/>
  <c r="ED158" i="1"/>
  <c r="EE158" i="1"/>
  <c r="EF158" i="1"/>
  <c r="EW158" i="1"/>
  <c r="AO159" i="1"/>
  <c r="DS159" i="1"/>
  <c r="DX159" i="1"/>
  <c r="DY159" i="1"/>
  <c r="DZ159" i="1"/>
  <c r="EA159" i="1"/>
  <c r="EB159" i="1"/>
  <c r="EC159" i="1"/>
  <c r="ED159" i="1"/>
  <c r="EE159" i="1"/>
  <c r="EF159" i="1"/>
  <c r="EW159" i="1"/>
  <c r="AO160" i="1"/>
  <c r="DN160" i="1"/>
  <c r="DS160" i="1"/>
  <c r="DX160" i="1"/>
  <c r="DY160" i="1"/>
  <c r="DZ160" i="1"/>
  <c r="EA160" i="1"/>
  <c r="EB160" i="1"/>
  <c r="EC160" i="1"/>
  <c r="ED160" i="1"/>
  <c r="EE160" i="1"/>
  <c r="EF160" i="1"/>
  <c r="EW160" i="1"/>
  <c r="DX161" i="1"/>
  <c r="DY161" i="1"/>
  <c r="DZ161" i="1"/>
  <c r="EA161" i="1"/>
  <c r="EB161" i="1"/>
  <c r="EC161" i="1"/>
  <c r="ED161" i="1"/>
  <c r="EE161" i="1"/>
  <c r="EF161" i="1"/>
  <c r="AO162" i="1"/>
  <c r="DS162" i="1"/>
  <c r="DX162" i="1"/>
  <c r="DY162" i="1"/>
  <c r="DZ162" i="1"/>
  <c r="EA162" i="1"/>
  <c r="EB162" i="1"/>
  <c r="EC162" i="1"/>
  <c r="ED162" i="1"/>
  <c r="EE162" i="1"/>
  <c r="EF162" i="1"/>
  <c r="EW162" i="1"/>
  <c r="AO163" i="1"/>
  <c r="DS163" i="1"/>
  <c r="DX163" i="1"/>
  <c r="DY163" i="1"/>
  <c r="DZ163" i="1"/>
  <c r="EA163" i="1"/>
  <c r="EB163" i="1"/>
  <c r="EC163" i="1"/>
  <c r="ED163" i="1"/>
  <c r="EE163" i="1"/>
  <c r="EF163" i="1"/>
  <c r="EW163" i="1"/>
  <c r="AO164" i="1"/>
  <c r="DS164" i="1"/>
  <c r="DX164" i="1"/>
  <c r="DY164" i="1"/>
  <c r="DZ164" i="1"/>
  <c r="EA164" i="1"/>
  <c r="EB164" i="1"/>
  <c r="EC164" i="1"/>
  <c r="ED164" i="1"/>
  <c r="EE164" i="1"/>
  <c r="EF164" i="1"/>
  <c r="EW164" i="1"/>
  <c r="AO165" i="1"/>
  <c r="DS165" i="1"/>
  <c r="DX165" i="1"/>
  <c r="DY165" i="1"/>
  <c r="DZ165" i="1"/>
  <c r="EA165" i="1"/>
  <c r="EB165" i="1"/>
  <c r="EC165" i="1"/>
  <c r="ED165" i="1"/>
  <c r="EE165" i="1"/>
  <c r="EF165" i="1"/>
  <c r="EW165" i="1"/>
  <c r="AO166" i="1"/>
  <c r="DS166" i="1"/>
  <c r="DX166" i="1"/>
  <c r="DY166" i="1"/>
  <c r="DZ166" i="1"/>
  <c r="EA166" i="1"/>
  <c r="EB166" i="1"/>
  <c r="EC166" i="1"/>
  <c r="ED166" i="1"/>
  <c r="EE166" i="1"/>
  <c r="EF166" i="1"/>
  <c r="EW166" i="1"/>
  <c r="AO167" i="1"/>
  <c r="DS167" i="1"/>
  <c r="DX167" i="1"/>
  <c r="DY167" i="1"/>
  <c r="DZ167" i="1"/>
  <c r="EA167" i="1"/>
  <c r="EB167" i="1"/>
  <c r="EC167" i="1"/>
  <c r="ED167" i="1"/>
  <c r="EE167" i="1"/>
  <c r="EF167" i="1"/>
  <c r="EW167" i="1"/>
  <c r="DX168" i="1"/>
  <c r="DY168" i="1"/>
  <c r="DZ168" i="1"/>
  <c r="EA168" i="1"/>
  <c r="EB168" i="1"/>
  <c r="EC168" i="1"/>
  <c r="ED168" i="1"/>
  <c r="EE168" i="1"/>
  <c r="EF168" i="1"/>
  <c r="AO169" i="1"/>
  <c r="DS169" i="1"/>
  <c r="DX169" i="1"/>
  <c r="DY169" i="1"/>
  <c r="DZ169" i="1"/>
  <c r="EA169" i="1"/>
  <c r="EB169" i="1"/>
  <c r="EC169" i="1"/>
  <c r="ED169" i="1"/>
  <c r="EE169" i="1"/>
  <c r="EF169" i="1"/>
  <c r="EW169" i="1"/>
  <c r="DX170" i="1"/>
  <c r="DY170" i="1"/>
  <c r="DZ170" i="1"/>
  <c r="EA170" i="1"/>
  <c r="EB170" i="1"/>
  <c r="EC170" i="1"/>
  <c r="ED170" i="1"/>
  <c r="EE170" i="1"/>
  <c r="EF170" i="1"/>
  <c r="DS171" i="1"/>
  <c r="DX171" i="1"/>
  <c r="DY171" i="1"/>
  <c r="DZ171" i="1"/>
  <c r="EA171" i="1"/>
  <c r="EB171" i="1"/>
  <c r="EC171" i="1"/>
  <c r="ED171" i="1"/>
  <c r="EE171" i="1"/>
  <c r="EF171" i="1"/>
  <c r="AO172" i="1"/>
  <c r="DS172" i="1"/>
  <c r="DX172" i="1"/>
  <c r="DY172" i="1"/>
  <c r="DZ172" i="1"/>
  <c r="EA172" i="1"/>
  <c r="EB172" i="1"/>
  <c r="EC172" i="1"/>
  <c r="ED172" i="1"/>
  <c r="EE172" i="1"/>
  <c r="EF172" i="1"/>
  <c r="EW172" i="1"/>
  <c r="AO173" i="1"/>
  <c r="DS173" i="1"/>
  <c r="DX173" i="1"/>
  <c r="DY173" i="1"/>
  <c r="DZ173" i="1"/>
  <c r="EA173" i="1"/>
  <c r="EB173" i="1"/>
  <c r="EC173" i="1"/>
  <c r="ED173" i="1"/>
  <c r="EE173" i="1"/>
  <c r="EF173" i="1"/>
  <c r="EW173" i="1"/>
  <c r="AO174" i="1"/>
  <c r="DS174" i="1"/>
  <c r="DX174" i="1"/>
  <c r="DY174" i="1"/>
  <c r="DZ174" i="1"/>
  <c r="EA174" i="1"/>
  <c r="EB174" i="1"/>
  <c r="EC174" i="1"/>
  <c r="ED174" i="1"/>
  <c r="EE174" i="1"/>
  <c r="EF174" i="1"/>
  <c r="EW174" i="1"/>
  <c r="DX175" i="1"/>
  <c r="DY175" i="1"/>
  <c r="DZ175" i="1"/>
  <c r="EA175" i="1"/>
  <c r="EB175" i="1"/>
  <c r="EC175" i="1"/>
  <c r="ED175" i="1"/>
  <c r="EE175" i="1"/>
  <c r="EF175" i="1"/>
  <c r="DX176" i="1"/>
  <c r="DY176" i="1"/>
  <c r="DZ176" i="1"/>
  <c r="EA176" i="1"/>
  <c r="EB176" i="1"/>
  <c r="EC176" i="1"/>
  <c r="ED176" i="1"/>
  <c r="EE176" i="1"/>
  <c r="EF176" i="1"/>
  <c r="AO177" i="1"/>
  <c r="DS177" i="1"/>
  <c r="DX177" i="1"/>
  <c r="DY177" i="1"/>
  <c r="DZ177" i="1"/>
  <c r="EA177" i="1"/>
  <c r="EB177" i="1"/>
  <c r="EC177" i="1"/>
  <c r="ED177" i="1"/>
  <c r="EE177" i="1"/>
  <c r="EF177" i="1"/>
  <c r="EW177" i="1"/>
  <c r="DS178" i="1"/>
  <c r="DX178" i="1"/>
  <c r="DY178" i="1"/>
  <c r="DZ178" i="1"/>
  <c r="EA178" i="1"/>
  <c r="EB178" i="1"/>
  <c r="EC178" i="1"/>
  <c r="ED178" i="1"/>
  <c r="EE178" i="1"/>
  <c r="EF178" i="1"/>
  <c r="DS179" i="1"/>
  <c r="DX179" i="1"/>
  <c r="DY179" i="1"/>
  <c r="DZ179" i="1"/>
  <c r="EA179" i="1"/>
  <c r="EB179" i="1"/>
  <c r="EC179" i="1"/>
  <c r="ED179" i="1"/>
  <c r="EE179" i="1"/>
  <c r="EF179" i="1"/>
  <c r="AO180" i="1"/>
  <c r="DX180" i="1"/>
  <c r="DY180" i="1"/>
  <c r="DZ180" i="1"/>
  <c r="EA180" i="1"/>
  <c r="EB180" i="1"/>
  <c r="EC180" i="1"/>
  <c r="ED180" i="1"/>
  <c r="EE180" i="1"/>
  <c r="EF180" i="1"/>
  <c r="AO181" i="1"/>
  <c r="DS181" i="1"/>
  <c r="DX181" i="1"/>
  <c r="DY181" i="1"/>
  <c r="DZ181" i="1"/>
  <c r="EA181" i="1"/>
  <c r="EB181" i="1"/>
  <c r="EC181" i="1"/>
  <c r="ED181" i="1"/>
  <c r="EE181" i="1"/>
  <c r="EF181" i="1"/>
  <c r="EW181" i="1"/>
  <c r="AO182" i="1"/>
  <c r="DS182" i="1"/>
  <c r="DX182" i="1"/>
  <c r="DY182" i="1"/>
  <c r="DZ182" i="1"/>
  <c r="EA182" i="1"/>
  <c r="EB182" i="1"/>
  <c r="EC182" i="1"/>
  <c r="ED182" i="1"/>
  <c r="EE182" i="1"/>
  <c r="EF182" i="1"/>
  <c r="EW182" i="1"/>
  <c r="AO186" i="1"/>
  <c r="S187" i="1"/>
  <c r="X187" i="1"/>
  <c r="AA187" i="1"/>
  <c r="AE187" i="1"/>
  <c r="AF187" i="1"/>
  <c r="AG187" i="1"/>
  <c r="AI187" i="1"/>
  <c r="AL187" i="1"/>
  <c r="AM187" i="1"/>
  <c r="AO187" i="1"/>
  <c r="BB187" i="1"/>
  <c r="BC187" i="1"/>
  <c r="BI187" i="1"/>
  <c r="BJ187" i="1"/>
  <c r="BL187" i="1"/>
  <c r="BM187" i="1"/>
  <c r="CK187" i="1"/>
  <c r="CX187" i="1"/>
  <c r="DA187" i="1"/>
  <c r="DG187" i="1"/>
  <c r="DH187" i="1"/>
  <c r="DJ187" i="1"/>
  <c r="DM187" i="1"/>
  <c r="DN187" i="1"/>
  <c r="S188" i="1"/>
  <c r="X188" i="1"/>
  <c r="AA188" i="1"/>
  <c r="AE188" i="1"/>
  <c r="AF188" i="1"/>
  <c r="AG188" i="1"/>
  <c r="AI188" i="1"/>
  <c r="AL188" i="1"/>
  <c r="AM188" i="1"/>
  <c r="AO188" i="1"/>
  <c r="BB188" i="1"/>
  <c r="BC188" i="1"/>
  <c r="BI188" i="1"/>
  <c r="BJ188" i="1"/>
  <c r="BL188" i="1"/>
  <c r="BM188" i="1"/>
  <c r="CK188" i="1"/>
  <c r="CX188" i="1"/>
  <c r="DA188" i="1"/>
  <c r="DG188" i="1"/>
  <c r="DH188" i="1"/>
  <c r="DI188" i="1"/>
  <c r="DJ188" i="1"/>
  <c r="DM188" i="1"/>
  <c r="DN188" i="1"/>
  <c r="S189" i="1"/>
  <c r="X189" i="1"/>
  <c r="AA189" i="1"/>
  <c r="AE189" i="1"/>
  <c r="AF189" i="1"/>
  <c r="AG189" i="1"/>
  <c r="AI189" i="1"/>
  <c r="AL189" i="1"/>
  <c r="AM189" i="1"/>
  <c r="AO189" i="1"/>
  <c r="BB189" i="1"/>
  <c r="BC189" i="1"/>
  <c r="BI189" i="1"/>
  <c r="BJ189" i="1"/>
  <c r="BL189" i="1"/>
  <c r="BM189" i="1"/>
  <c r="CK189" i="1"/>
  <c r="CX189" i="1"/>
  <c r="DA189" i="1"/>
  <c r="DG189" i="1"/>
  <c r="DH189" i="1"/>
  <c r="DI189" i="1"/>
  <c r="DJ189" i="1"/>
  <c r="DM189" i="1"/>
  <c r="DN189" i="1"/>
  <c r="S190" i="1"/>
  <c r="X190" i="1"/>
  <c r="AA190" i="1"/>
  <c r="AE190" i="1"/>
  <c r="AF190" i="1"/>
  <c r="AG190" i="1"/>
  <c r="AI190" i="1"/>
  <c r="AL190" i="1"/>
  <c r="AM190" i="1"/>
  <c r="AO190" i="1"/>
  <c r="BB190" i="1"/>
  <c r="BC190" i="1"/>
  <c r="BI190" i="1"/>
  <c r="BJ190" i="1"/>
  <c r="BL190" i="1"/>
  <c r="BM190" i="1"/>
  <c r="CK190" i="1"/>
  <c r="CX190" i="1"/>
  <c r="DA190" i="1"/>
  <c r="DG190" i="1"/>
  <c r="DH190" i="1"/>
  <c r="DI190" i="1"/>
  <c r="DJ190" i="1"/>
  <c r="DM190" i="1"/>
  <c r="DN190" i="1"/>
  <c r="S191" i="1"/>
  <c r="X191" i="1"/>
  <c r="AA191" i="1"/>
  <c r="AE191" i="1"/>
  <c r="AF191" i="1"/>
  <c r="AG191" i="1"/>
  <c r="AI191" i="1"/>
  <c r="AL191" i="1"/>
  <c r="AM191" i="1"/>
  <c r="AO191" i="1"/>
  <c r="BB191" i="1"/>
  <c r="BC191" i="1"/>
  <c r="BI191" i="1"/>
  <c r="BJ191" i="1"/>
  <c r="BL191" i="1"/>
  <c r="BM191" i="1"/>
  <c r="CK191" i="1"/>
  <c r="CX191" i="1"/>
  <c r="DA191" i="1"/>
  <c r="DG191" i="1"/>
  <c r="DH191" i="1"/>
  <c r="DI191" i="1"/>
  <c r="DJ191" i="1"/>
  <c r="DM191" i="1"/>
  <c r="DN191" i="1"/>
</calcChain>
</file>

<file path=xl/sharedStrings.xml><?xml version="1.0" encoding="utf-8"?>
<sst xmlns="http://schemas.openxmlformats.org/spreadsheetml/2006/main" count="1970" uniqueCount="899">
  <si>
    <t>ILO Region</t>
  </si>
  <si>
    <t>Indlzd Cap</t>
  </si>
  <si>
    <t>Sov Bloc</t>
  </si>
  <si>
    <t>Mid East</t>
  </si>
  <si>
    <t>Africa</t>
  </si>
  <si>
    <t>Lat Am</t>
  </si>
  <si>
    <t>Carib</t>
  </si>
  <si>
    <t>So Asia</t>
  </si>
  <si>
    <t>Ea Asia</t>
  </si>
  <si>
    <t>SE Asia</t>
  </si>
  <si>
    <t>Com Asia</t>
  </si>
  <si>
    <t>Pacific</t>
  </si>
  <si>
    <t>Developing Capitalist</t>
  </si>
  <si>
    <t>Middle-Income Developing Capitalist ($1500+ GDP per capita in 1990 according to Penn World Tables, PPP, 1985 Int'l $US, Chain Index)</t>
  </si>
  <si>
    <t>Sixteen East Asian and Latin American countries analyzed in McGuire and Campos 1997</t>
  </si>
  <si>
    <t>Former or Current Socialist</t>
  </si>
  <si>
    <t>Autocracy, average level 1960-1994, Polity III</t>
  </si>
  <si>
    <t>Democracy, average level 1960-1994, Polity III</t>
  </si>
  <si>
    <t>Political and civil liberties, average of yearly Freedom House scores 1973-1992 (both types of liberties combined).</t>
  </si>
  <si>
    <t>Population (Total)</t>
  </si>
  <si>
    <t>Population growth, annual rate 1980-1996</t>
  </si>
  <si>
    <t>Total fertility rate, 1960, UNICEF 1997</t>
  </si>
  <si>
    <t>Total fertility rate, 1960, UNICEF 1998</t>
  </si>
  <si>
    <t>Total fertility rate, 1980</t>
  </si>
  <si>
    <t>Total fertility rate, 1995</t>
  </si>
  <si>
    <t>Total fertility rate, 1996</t>
  </si>
  <si>
    <t>Total fertility rate, average of 1960 and 1996</t>
  </si>
  <si>
    <t>Average annual rate of fertility reduction</t>
  </si>
  <si>
    <t>Total fertility rate, change from 1960 to 1996</t>
  </si>
  <si>
    <t>Urban population, 1960</t>
  </si>
  <si>
    <t>Urban population, 1990</t>
  </si>
  <si>
    <t>Urban population, average of 1960 and 1990</t>
  </si>
  <si>
    <t>Urban population, change from 1960 to 1990</t>
  </si>
  <si>
    <t>Indigenous population as percent of total population, around 1990</t>
  </si>
  <si>
    <t>Adult Literacy Rate</t>
  </si>
  <si>
    <t>Average schooling years in the total population over age 25, 1960</t>
  </si>
  <si>
    <t>Average schooling years in the total population over age 25, 1985</t>
  </si>
  <si>
    <t>Average schooling years in the total population over age 25, average of 1960 and 1985</t>
  </si>
  <si>
    <t>Average schooling years in the total population over age 25, Change from 1960 to 1985</t>
  </si>
  <si>
    <t>Labor force, 1996</t>
  </si>
  <si>
    <t>Labor force annual growth, 1980-1996</t>
  </si>
  <si>
    <t>Labor force participation, total, 1980</t>
  </si>
  <si>
    <t>Labor force participation, total, 1996</t>
  </si>
  <si>
    <t>Labor force participation, male, 1980</t>
  </si>
  <si>
    <t>Labor force participation, male, 1996</t>
  </si>
  <si>
    <t>Labor force participation, female, 1980</t>
  </si>
  <si>
    <t>Labor force participation, female, 1996</t>
  </si>
  <si>
    <t>GDP per capita in 1960 from Penn World Tables 6.0 (PPP, 1996 Int'l US Dollars, Chain Index)</t>
  </si>
  <si>
    <t>GDP per capita in 1995 from Penn World Tables 6.0 (PPP, 1996 Int'l US Dollars, Chain Index)</t>
  </si>
  <si>
    <t>GDP per capita in 1998 from Penn World Tables 6.0 (PPP, 1996 Int'l US Dollars, Chain Index)</t>
  </si>
  <si>
    <t>GDP per capita in 1990 as multiple of GDP in 1960, 1990 Geary-Khamis dollars, Maddison data</t>
  </si>
  <si>
    <t>GDP per cap. in 1990 as mult. of GDP per cap. 1960, Penn World Tables (PPP, 1985 Int'l $US, Chain Index)</t>
  </si>
  <si>
    <t>Real GDP per capita (PPP) in 1994 as multiple of real GDP per capita (PPP) in 1960, UNDP data</t>
  </si>
  <si>
    <t>GDP per capita in 1820 in 1990 Geary-Khamis dollars, Maddison data</t>
  </si>
  <si>
    <t>GDP per capita in 1870 in 1990 Geary-Khamis dollars, Maddison data</t>
  </si>
  <si>
    <t>GDP per capita in 1900 in 1990 Geary-Khamis dollars, Maddison data</t>
  </si>
  <si>
    <t>GDP per capita in 1960 in 1990 Geary-Khamis dollars, Maddison data</t>
  </si>
  <si>
    <t>GDP per capita in 1990 in 1990 Geary-Khamis dollars, Maddison data</t>
  </si>
  <si>
    <t>GDP per capita in 1960 from Penn World Tables 5.4 (PPP, 1985 Int'l US Dollars, Chain Index)</t>
  </si>
  <si>
    <t>GDP per capita in 1990 from Penn World Tables 5.4 (PPP, 1985 Int'l US Dollars, Chain Index)</t>
  </si>
  <si>
    <t>GDP per capita, average of 1960 and 1990, from Penn World Tables (PPP, 1985 Int'l US Dollars, Chain Index)</t>
  </si>
  <si>
    <t>Real GDP per capita (PPP), UNDP data, 1960</t>
  </si>
  <si>
    <t>Real GDP per capita (PPP), UNDP data, 1994</t>
  </si>
  <si>
    <t>GDP per capita, PPP (constant 1987 int'l $), 1996</t>
  </si>
  <si>
    <t>GNP per capita (constant 1987 US$), 1996</t>
  </si>
  <si>
    <t>GNP per capita, Atlas method (current US$), 1996</t>
  </si>
  <si>
    <t>Average Gini Coefficient, 1947-1995, from Deininger and Squire</t>
  </si>
  <si>
    <t>Average Gini Coefficient, 1947-1995, from Deininger and Squire, adjusted for expend. data</t>
  </si>
  <si>
    <t>Percent of total population with access to safe water, 1969</t>
  </si>
  <si>
    <t>Percent of urban population with access to safe water, 1969</t>
  </si>
  <si>
    <t>Percent of rural population with access to safe water, 1969</t>
  </si>
  <si>
    <t>Percent of total population with access to safe water, 1997-99</t>
  </si>
  <si>
    <t>Percent of urban population with access to safe water, 1997-99</t>
  </si>
  <si>
    <t>Percent of rural population with access to safe water, 1997-99</t>
  </si>
  <si>
    <t>Percent of total population served by sewerage systems, 1969</t>
  </si>
  <si>
    <t>Percent of urban population served by sewerage systems, 1969</t>
  </si>
  <si>
    <t>Percent of rural population served by sewerage systems, 1969</t>
  </si>
  <si>
    <t>Percent of total population served by sewerage systems, 1997-99</t>
  </si>
  <si>
    <t>Percent of urban population served by sewerage systems, 1997-99</t>
  </si>
  <si>
    <t>Percent of rural population served by sewerage systems, 1997-99</t>
  </si>
  <si>
    <t>Physicians per 100,000 population</t>
  </si>
  <si>
    <t>Nurses per 100,000 population</t>
  </si>
  <si>
    <t>Ratio of physicians to nurses</t>
  </si>
  <si>
    <t>Union members</t>
  </si>
  <si>
    <t>Change in union membership</t>
  </si>
  <si>
    <t>Union members as % of non-agricultural labor force, 1995</t>
  </si>
  <si>
    <t>Union members as % of wage and salary earners</t>
  </si>
  <si>
    <t>Union members as % of formal sector wage earners</t>
  </si>
  <si>
    <t>Union members as % of non-agricultural labor force</t>
  </si>
  <si>
    <t>Collective bargaining level over past ten years</t>
  </si>
  <si>
    <t>Dominant collective bargaining level over past ten years</t>
  </si>
  <si>
    <t>National-sectoral level collective bargaining trend over past ten years</t>
  </si>
  <si>
    <t>Company-plant level collective bargaining trend over past ten years</t>
  </si>
  <si>
    <t>Proportion of employees covered by collective bargaining agreements (%)</t>
  </si>
  <si>
    <t>Number of ILO conventions ratified as of June 1997</t>
  </si>
  <si>
    <t>Number of labor variables for which country has information</t>
  </si>
  <si>
    <t>Labor strength index: average of z-scores on each labor indicator for which information exists</t>
  </si>
  <si>
    <t>Social insurance program experience 1960</t>
  </si>
  <si>
    <t>Social insurance program experience 1967</t>
  </si>
  <si>
    <t>Social insurance program experience 1973</t>
  </si>
  <si>
    <t>Proportion of urban population in poverty</t>
  </si>
  <si>
    <t>Proportion of rural population in poverty</t>
  </si>
  <si>
    <t>Proportion of labor force in agriculture, 1960</t>
  </si>
  <si>
    <t>Proportion of labor force in agriculture, 1990</t>
  </si>
  <si>
    <t>Proportion of labor force in agriculture, average of 1960 and 1990</t>
  </si>
  <si>
    <t>Proportion of labor force in agriculture, change from 1960 to 1990</t>
  </si>
  <si>
    <t>Gini coefficient of land distribution</t>
  </si>
  <si>
    <t>Smallholder farmers' share in arable and permanent crop land (percent) 1988</t>
  </si>
  <si>
    <t>Vanhanen family farm index (usually family farm area as a percent of total cultivated area)</t>
  </si>
  <si>
    <t>Interaction between average % of labor force in agriculture and Vanhanen family farm index</t>
  </si>
  <si>
    <t>Life expectancy in 1960, UNDP data</t>
  </si>
  <si>
    <t>Life expectancy in 1993, UNDP data</t>
  </si>
  <si>
    <t>Life expectancy in 1997, UNDP data</t>
  </si>
  <si>
    <t>Life expectancy expansion, percent increase 1960 to 1993, toward 85</t>
  </si>
  <si>
    <t>Life expectancy expansion, percent increase 1960 to 1997, toward 85</t>
  </si>
  <si>
    <t>Life expectancy expansion, residual when ln of 1993 rate is regressed on ln of 1960 rate in 176-country dataset</t>
  </si>
  <si>
    <t>Infant mortality (deaths before age 1 per 1000 live births), UNICEF 1998 data, 1960</t>
  </si>
  <si>
    <t>Infant mortality (deaths before age 1 per 1000 live births), UNICEF 1998 data, 1996</t>
  </si>
  <si>
    <t>Infant mortality (deaths before age 1 per 1000 live births), World Bank data, 1996</t>
  </si>
  <si>
    <t>Infant mortality reduction, absolute 1960 to 1996</t>
  </si>
  <si>
    <t>Infant mortality reduction, percent 1960 to 1996, to min. of 0</t>
  </si>
  <si>
    <t>Infant mortality reduction, percent 1960 to 1996, to min. of 2</t>
  </si>
  <si>
    <t>Infant mortality reduction, percent 1960 to 1996, to min. of 4</t>
  </si>
  <si>
    <t>Infant mortality reduction, Kakwani imprv. index, 1960-1996, to min. of 0</t>
  </si>
  <si>
    <t>Infant mortality reduction, Kakwani imprv. index, 1960-1996, to min. of 2</t>
  </si>
  <si>
    <t>Infant mortality reduction, Kakwani imprv. index, 1960-1996, to min. of 4</t>
  </si>
  <si>
    <t>Infant mortality reduction, 1960 rate as multiple of 1996 rate</t>
  </si>
  <si>
    <t>Infant mortality reduction, ln of 1960 rate minus ln of 1996 rate</t>
  </si>
  <si>
    <t>Residual when ln of 1996 rate is regressed on ln 1960 rate in 176-country dataset</t>
  </si>
  <si>
    <t>Under-5 Mortality Rank, 1996, in 189-country UNICEF dataset</t>
  </si>
  <si>
    <t>Under-5 Mortality</t>
  </si>
  <si>
    <t>Under-5 Mortality, % decline 1960-1996 to stip. min. of 0</t>
  </si>
  <si>
    <t>Average annual rate of U5MR reduction</t>
  </si>
  <si>
    <t>Capital city</t>
  </si>
  <si>
    <t>Latitude</t>
  </si>
  <si>
    <t>Economic Freedom 1993-95, Fraser Institute Is1 Scale</t>
  </si>
  <si>
    <t>Economic Freedom 1990, Fraser Institute Is1 Scale</t>
  </si>
  <si>
    <t>Economic Freedom 1985, Fraser Institute Is1 Scale</t>
  </si>
  <si>
    <t>Economic Freedom 1980, Fraser Institute Is1 Scale</t>
  </si>
  <si>
    <t>Economic Freedom 1975, Fraser Institute Is1 Scale</t>
  </si>
  <si>
    <t>Economic Freedom Average, Fraser Institute Is1 Scale</t>
  </si>
  <si>
    <t>Proportion who say that they think about how they look "all the time"</t>
  </si>
  <si>
    <t>UNDP Gender Development Index</t>
  </si>
  <si>
    <t>Females per 100 Males</t>
  </si>
  <si>
    <t>Female Life Expectancy</t>
  </si>
  <si>
    <t>Index of Female Life Expectancy (1970 = 100)</t>
  </si>
  <si>
    <t>Index of Female Life Expectancy (Male = 100)</t>
  </si>
  <si>
    <t>Pct. of Births Attended by Trained Health Personnel</t>
  </si>
  <si>
    <t>Maternal Deaths per 100,000 births</t>
  </si>
  <si>
    <t>Total Fertility Rate</t>
  </si>
  <si>
    <t>Total Fertility Rate  (1970 = 100)</t>
  </si>
  <si>
    <t>Percent of Females Literate</t>
  </si>
  <si>
    <t>Percent of Males Literate</t>
  </si>
  <si>
    <t xml:space="preserve">Index of Females Literate (1970 = 100) </t>
  </si>
  <si>
    <t>Female Secondary Gross Enrollment</t>
  </si>
  <si>
    <t>Female Secondary Gross Enrollment  (1970 = 100)</t>
  </si>
  <si>
    <t>Female Secondary Gross Enrollment  (male = 100)</t>
  </si>
  <si>
    <t>UNDP Gender Empwrment Measure</t>
  </si>
  <si>
    <t>Female Child Economically Active Rate (Age 10-14)</t>
  </si>
  <si>
    <t>Female Labor Force Participation (Age 15+), 1970</t>
  </si>
  <si>
    <t>Female Labor Force Participation (Age 15+), 1990</t>
  </si>
  <si>
    <t>Female Labor Force Participation (Male =100)</t>
  </si>
  <si>
    <t>Female Share of Earned Income</t>
  </si>
  <si>
    <t>Female share of lower-house (or unicameral) legislative seats as of 5 February 1999</t>
  </si>
  <si>
    <t>UNDP Development Index rank 1995</t>
  </si>
  <si>
    <t>UNDP Development Index rank 1997</t>
  </si>
  <si>
    <t>X</t>
  </si>
  <si>
    <t>Y</t>
  </si>
  <si>
    <t>X-Y</t>
  </si>
  <si>
    <t>(X-Y)/X</t>
  </si>
  <si>
    <t>(X-Y)/X-2</t>
  </si>
  <si>
    <t>(X-Y)/X-4</t>
  </si>
  <si>
    <t>X/Y</t>
  </si>
  <si>
    <t>lnX-lnY</t>
  </si>
  <si>
    <t>lnY-lnå-lnß</t>
  </si>
  <si>
    <t>Date</t>
  </si>
  <si>
    <t>1960-1994</t>
  </si>
  <si>
    <t>1973-1992</t>
  </si>
  <si>
    <t>1980 to 1996</t>
  </si>
  <si>
    <t>1960-1996</t>
  </si>
  <si>
    <t>1960 to 1980</t>
  </si>
  <si>
    <t>1960-1990</t>
  </si>
  <si>
    <t>1960 to 1990</t>
  </si>
  <si>
    <t>circa 1990</t>
  </si>
  <si>
    <t>1960-1985</t>
  </si>
  <si>
    <t>1960 to 1985</t>
  </si>
  <si>
    <t>1960 to 1994</t>
  </si>
  <si>
    <t>1960, 1990</t>
  </si>
  <si>
    <t>1947-1995</t>
  </si>
  <si>
    <t>1997-99</t>
  </si>
  <si>
    <t>1985 to 1995</t>
  </si>
  <si>
    <t>1986-96</t>
  </si>
  <si>
    <t>1986-1996</t>
  </si>
  <si>
    <t>As of 1997</t>
  </si>
  <si>
    <t>1986-97</t>
  </si>
  <si>
    <t>1970s and 80s</t>
  </si>
  <si>
    <t>1970-1991</t>
  </si>
  <si>
    <t>1960 to 1993</t>
  </si>
  <si>
    <t>1960 to 1997</t>
  </si>
  <si>
    <t>1960 to 1996</t>
  </si>
  <si>
    <t>1960-1980</t>
  </si>
  <si>
    <t>1980-1996</t>
  </si>
  <si>
    <t>1993-95</t>
  </si>
  <si>
    <t>1975-95</t>
  </si>
  <si>
    <t>1990-96</t>
  </si>
  <si>
    <t>1970 to 1994</t>
  </si>
  <si>
    <t>1990s</t>
  </si>
  <si>
    <t>Form of indicator</t>
  </si>
  <si>
    <t>Level</t>
  </si>
  <si>
    <t>Dummy</t>
  </si>
  <si>
    <t>Change</t>
  </si>
  <si>
    <t>Inequality</t>
  </si>
  <si>
    <t>Rank</t>
  </si>
  <si>
    <t>Content of indicator</t>
  </si>
  <si>
    <t xml:space="preserve"> Region</t>
  </si>
  <si>
    <t>Region</t>
  </si>
  <si>
    <t>Database</t>
  </si>
  <si>
    <t>Democracy</t>
  </si>
  <si>
    <t>Demography</t>
  </si>
  <si>
    <t>Education</t>
  </si>
  <si>
    <t>Employment</t>
  </si>
  <si>
    <t>Income</t>
  </si>
  <si>
    <t>Infrastructure</t>
  </si>
  <si>
    <t>Labor</t>
  </si>
  <si>
    <t>Policy</t>
  </si>
  <si>
    <t>Poverty</t>
  </si>
  <si>
    <t>Rural</t>
  </si>
  <si>
    <t>Survival</t>
  </si>
  <si>
    <t>Geography</t>
  </si>
  <si>
    <t>Vanity</t>
  </si>
  <si>
    <t>Mixed</t>
  </si>
  <si>
    <t>Health Care</t>
  </si>
  <si>
    <t>Demographic</t>
  </si>
  <si>
    <t>Female or both sexes</t>
  </si>
  <si>
    <t>Both Sexes</t>
  </si>
  <si>
    <t>Both sexes</t>
  </si>
  <si>
    <t>Female</t>
  </si>
  <si>
    <t>Male</t>
  </si>
  <si>
    <t>Shorthand Symbol</t>
  </si>
  <si>
    <t>ILOregion</t>
  </si>
  <si>
    <t>DvlpgCap</t>
  </si>
  <si>
    <t>Dvlpg MidInc</t>
  </si>
  <si>
    <t>EALA16</t>
  </si>
  <si>
    <t>Form/Curr Soc</t>
  </si>
  <si>
    <t>AutocPolityIII</t>
  </si>
  <si>
    <t>DemocPolityIII</t>
  </si>
  <si>
    <t>PoCivLib7392</t>
  </si>
  <si>
    <t>Pop96ILO</t>
  </si>
  <si>
    <t>PopGr8096ilo</t>
  </si>
  <si>
    <t>TFR60(UNICEF97)</t>
  </si>
  <si>
    <t>TFR60(UNICEF98)</t>
  </si>
  <si>
    <t>TFR80</t>
  </si>
  <si>
    <t>TFR95</t>
  </si>
  <si>
    <t>TFR96</t>
  </si>
  <si>
    <t>TFRavg6096</t>
  </si>
  <si>
    <t>TFRRed60to80</t>
  </si>
  <si>
    <t>TFRRed80to96</t>
  </si>
  <si>
    <t>TFRChg6096</t>
  </si>
  <si>
    <t>%PopUrb60</t>
  </si>
  <si>
    <t>%PopUrb90</t>
  </si>
  <si>
    <t>%PopUrbAvg6090</t>
  </si>
  <si>
    <t>%PopUrbChg6090</t>
  </si>
  <si>
    <t>% Indigenous</t>
  </si>
  <si>
    <t>Lit1994</t>
  </si>
  <si>
    <t>YrsSchTot60</t>
  </si>
  <si>
    <t>YrsSchTot85</t>
  </si>
  <si>
    <t>YrsSchTotAvg</t>
  </si>
  <si>
    <t>YrsSchTotChg</t>
  </si>
  <si>
    <t>labforce96ilo</t>
  </si>
  <si>
    <t>labfrcegr8096ilo</t>
  </si>
  <si>
    <t>%inLabF80ilo</t>
  </si>
  <si>
    <t>%inLabF96ilo</t>
  </si>
  <si>
    <t>%meninLabF80ilo</t>
  </si>
  <si>
    <t>%meninLabF96ilo</t>
  </si>
  <si>
    <t>%feminLabF80ilo</t>
  </si>
  <si>
    <t>%feminLabF96ilo</t>
  </si>
  <si>
    <t>GDPcap60PWT6.0</t>
  </si>
  <si>
    <t>GDPcap95PWT6.0</t>
  </si>
  <si>
    <t>GDPcap98PWT6.0</t>
  </si>
  <si>
    <t>GDPimp6090Madd</t>
  </si>
  <si>
    <t>GDPimp6090Penn</t>
  </si>
  <si>
    <t>GDPimp6094UN</t>
  </si>
  <si>
    <t>GDPcap1820Madd</t>
  </si>
  <si>
    <t>GDPcap1870Madd</t>
  </si>
  <si>
    <t>GDPcap1900Madd</t>
  </si>
  <si>
    <t>GDPcap1960Madd</t>
  </si>
  <si>
    <t>GDPcap1990Madd</t>
  </si>
  <si>
    <t>GDPcap1960Penn</t>
  </si>
  <si>
    <t>GDPcap1990Penn</t>
  </si>
  <si>
    <t>GDPcapAVGPenn</t>
  </si>
  <si>
    <t>GDPcapPPPUN60</t>
  </si>
  <si>
    <t>GDPcapPPPUN94</t>
  </si>
  <si>
    <t>GDPcapPPPWB96</t>
  </si>
  <si>
    <t>GDPcap$87WB96</t>
  </si>
  <si>
    <t>GDPcapAtlWB96</t>
  </si>
  <si>
    <t>GiniAvgDeiSq</t>
  </si>
  <si>
    <t>GiniAvgDeiSqAdj</t>
  </si>
  <si>
    <t>WaterTot 1969</t>
  </si>
  <si>
    <t>WaterUrb 1969</t>
  </si>
  <si>
    <t>WaterRur 1969</t>
  </si>
  <si>
    <t>WaterTot 1998</t>
  </si>
  <si>
    <t>WaterUrb 1998</t>
  </si>
  <si>
    <t>WaterRur 1998</t>
  </si>
  <si>
    <t>SewTot 1969</t>
  </si>
  <si>
    <t>SewUrb 1969</t>
  </si>
  <si>
    <t>SewRur 1969</t>
  </si>
  <si>
    <t>SewTot 1998</t>
  </si>
  <si>
    <t>SewUrb 1998</t>
  </si>
  <si>
    <t>SewRur1998</t>
  </si>
  <si>
    <t>Doctors 1990</t>
  </si>
  <si>
    <t>Nurses 1990</t>
  </si>
  <si>
    <t>Doc/Nurse Ratio</t>
  </si>
  <si>
    <t>Un Memb95</t>
  </si>
  <si>
    <t>UnMemb85</t>
  </si>
  <si>
    <t>ChgUnMem8595</t>
  </si>
  <si>
    <t>UnDensNonAg95</t>
  </si>
  <si>
    <t>UnDensWgSal95</t>
  </si>
  <si>
    <t>UnDensFormal95</t>
  </si>
  <si>
    <t>UnDensNonAg85</t>
  </si>
  <si>
    <t>UnDensWgSal85</t>
  </si>
  <si>
    <t>UnDensFormal85</t>
  </si>
  <si>
    <t>CBlevel8696</t>
  </si>
  <si>
    <t>CBDomlevel8696</t>
  </si>
  <si>
    <t>CBNSTrend8696</t>
  </si>
  <si>
    <t>CBCPTrend8696</t>
  </si>
  <si>
    <t>Coll Barg Cov 95</t>
  </si>
  <si>
    <t>#ILO conv ratif</t>
  </si>
  <si>
    <t>Labor Info</t>
  </si>
  <si>
    <t>Labor Strength Ix</t>
  </si>
  <si>
    <t>SocInsur1960</t>
  </si>
  <si>
    <t>SocInsur1967</t>
  </si>
  <si>
    <t>SocInsur1973</t>
  </si>
  <si>
    <t>PovUrb80ilo</t>
  </si>
  <si>
    <t>povurb90ilo</t>
  </si>
  <si>
    <t>povrur80ilo</t>
  </si>
  <si>
    <t>povrur90ilo</t>
  </si>
  <si>
    <t>%LabFAg60</t>
  </si>
  <si>
    <t>%LabFAg90</t>
  </si>
  <si>
    <t>%LabFAgAv6090</t>
  </si>
  <si>
    <t>%LabFAgChg6090</t>
  </si>
  <si>
    <t>Gini Land Dist</t>
  </si>
  <si>
    <t>Smallholder Share</t>
  </si>
  <si>
    <t>FamFarm7091</t>
  </si>
  <si>
    <t>lfagav*FamFarm</t>
  </si>
  <si>
    <t>LE1960UNDP</t>
  </si>
  <si>
    <t>LE1993UNDP</t>
  </si>
  <si>
    <t>LE1997UNDP</t>
  </si>
  <si>
    <t>LEpctexp6093UN</t>
  </si>
  <si>
    <t>LEpctexp6097UN</t>
  </si>
  <si>
    <t>lnLEresid6093</t>
  </si>
  <si>
    <t>IMR1960UNICEF</t>
  </si>
  <si>
    <t>IMR1996UNICEF</t>
  </si>
  <si>
    <t>IMR1996WB</t>
  </si>
  <si>
    <t>IMRabsred60to96</t>
  </si>
  <si>
    <t>IMRpctred(0)6096</t>
  </si>
  <si>
    <t>IMRpctred(2)6096</t>
  </si>
  <si>
    <t>IMRpctred(4)6096</t>
  </si>
  <si>
    <t>IMRredKak(0)6096</t>
  </si>
  <si>
    <t>IMRredKak(2)6096</t>
  </si>
  <si>
    <t>IMRredKak(4)6096</t>
  </si>
  <si>
    <t>IMR96asmult60</t>
  </si>
  <si>
    <t>lnIMR60-lnIMR96</t>
  </si>
  <si>
    <t>lnIMRresid6096</t>
  </si>
  <si>
    <t>U5MR Rank</t>
  </si>
  <si>
    <t>U5MR60</t>
  </si>
  <si>
    <t>U5MR80</t>
  </si>
  <si>
    <t>U5MR95</t>
  </si>
  <si>
    <t>U5MR96</t>
  </si>
  <si>
    <t>U5MR6096</t>
  </si>
  <si>
    <t>U5MRChg60to80</t>
  </si>
  <si>
    <t>U5MRChg80to96</t>
  </si>
  <si>
    <t>Capital City</t>
  </si>
  <si>
    <t>EconFreedom95</t>
  </si>
  <si>
    <t>EconFreedom90</t>
  </si>
  <si>
    <t>EconFreedom85</t>
  </si>
  <si>
    <t>EconFreedom80</t>
  </si>
  <si>
    <t>EconFreedom75</t>
  </si>
  <si>
    <t>EconFreedomAvg</t>
  </si>
  <si>
    <t>vanity</t>
  </si>
  <si>
    <t>GDI94</t>
  </si>
  <si>
    <t>Fem/100m90</t>
  </si>
  <si>
    <t>FemLE94</t>
  </si>
  <si>
    <t>FemLE94(idx70)</t>
  </si>
  <si>
    <t>FemLE90(idxM)</t>
  </si>
  <si>
    <t>PctAttBrth90s</t>
  </si>
  <si>
    <t>MatMort90</t>
  </si>
  <si>
    <t>TFR94</t>
  </si>
  <si>
    <t>TFR94(idx70)</t>
  </si>
  <si>
    <t>FemLit94</t>
  </si>
  <si>
    <t>FemLit92(idx70)</t>
  </si>
  <si>
    <t>Fem2ºEnrl90</t>
  </si>
  <si>
    <t>Fem2ºEnrl70</t>
  </si>
  <si>
    <t>Fem2ºen90(idx70)</t>
  </si>
  <si>
    <t>Fem2ºen90(idxM)</t>
  </si>
  <si>
    <t>GEM90s</t>
  </si>
  <si>
    <t>FemChLb70</t>
  </si>
  <si>
    <t>FemChLb90</t>
  </si>
  <si>
    <t>%feminLabF70UN</t>
  </si>
  <si>
    <t>%feminLabF90UN</t>
  </si>
  <si>
    <t>FemLbFc90(idxM)</t>
  </si>
  <si>
    <t>FemShInc94</t>
  </si>
  <si>
    <t>FemPctLeg99</t>
  </si>
  <si>
    <t>Afghanistan</t>
  </si>
  <si>
    <t>Asia</t>
  </si>
  <si>
    <t>.</t>
  </si>
  <si>
    <t>Kabul</t>
  </si>
  <si>
    <t>Albania</t>
  </si>
  <si>
    <t>Europe</t>
  </si>
  <si>
    <t>Tirana</t>
  </si>
  <si>
    <t>Algeria</t>
  </si>
  <si>
    <t>Algiers</t>
  </si>
  <si>
    <t>Angola</t>
  </si>
  <si>
    <t>Luanda</t>
  </si>
  <si>
    <t>Argentina</t>
  </si>
  <si>
    <t>Americas</t>
  </si>
  <si>
    <t>N/S, C</t>
  </si>
  <si>
    <t>s</t>
  </si>
  <si>
    <t>i</t>
  </si>
  <si>
    <t>Buenos Aires</t>
  </si>
  <si>
    <t>Armenia</t>
  </si>
  <si>
    <t>Yerevan</t>
  </si>
  <si>
    <t>Australia</t>
  </si>
  <si>
    <t>d</t>
  </si>
  <si>
    <t>Canberra</t>
  </si>
  <si>
    <t>Austria</t>
  </si>
  <si>
    <t>Vienna</t>
  </si>
  <si>
    <t>Azerbaijan</t>
  </si>
  <si>
    <t>•</t>
  </si>
  <si>
    <t>Baku</t>
  </si>
  <si>
    <t>Bahamas</t>
  </si>
  <si>
    <t>Nassau</t>
  </si>
  <si>
    <t>Bahrain</t>
  </si>
  <si>
    <t>Manama</t>
  </si>
  <si>
    <t>Bangladesh</t>
  </si>
  <si>
    <t>Dhaka</t>
  </si>
  <si>
    <t>Barbados</t>
  </si>
  <si>
    <t>Bridgetown</t>
  </si>
  <si>
    <t>Belarus</t>
  </si>
  <si>
    <t>Minsk</t>
  </si>
  <si>
    <t>Belgium</t>
  </si>
  <si>
    <t>Brussels</t>
  </si>
  <si>
    <t>Belize</t>
  </si>
  <si>
    <t>Belmopan</t>
  </si>
  <si>
    <t>Benin</t>
  </si>
  <si>
    <t>Porto-Novo</t>
  </si>
  <si>
    <t>Bhutan</t>
  </si>
  <si>
    <t>Thimphu</t>
  </si>
  <si>
    <t>Bolivia</t>
  </si>
  <si>
    <t>Sucre/La Paz</t>
  </si>
  <si>
    <t>Bosnia and Herzegovina</t>
  </si>
  <si>
    <t>Sarajevo</t>
  </si>
  <si>
    <t>Botswana</t>
  </si>
  <si>
    <t>Gaborone</t>
  </si>
  <si>
    <t>Brazil</t>
  </si>
  <si>
    <t>Brasília</t>
  </si>
  <si>
    <t>Brunei Darussalam</t>
  </si>
  <si>
    <t>Bandar Seri Begawan</t>
  </si>
  <si>
    <t>Bulgaria</t>
  </si>
  <si>
    <t>Sofia</t>
  </si>
  <si>
    <t>Burkina Faso</t>
  </si>
  <si>
    <t>Ouagadougou</t>
  </si>
  <si>
    <t>Burundi</t>
  </si>
  <si>
    <t>Bujumbura</t>
  </si>
  <si>
    <t>Cambodia</t>
  </si>
  <si>
    <t>Phnom Penh</t>
  </si>
  <si>
    <t>Cameroon</t>
  </si>
  <si>
    <t>Yaoundé</t>
  </si>
  <si>
    <t>Canada</t>
  </si>
  <si>
    <t>Ottawa</t>
  </si>
  <si>
    <t>Cape Verde</t>
  </si>
  <si>
    <t>Praia</t>
  </si>
  <si>
    <t>Central African Rep</t>
  </si>
  <si>
    <t>Bangui</t>
  </si>
  <si>
    <t>Chad</t>
  </si>
  <si>
    <t>Ndjaména</t>
  </si>
  <si>
    <t>Chile</t>
  </si>
  <si>
    <t>C</t>
  </si>
  <si>
    <t>Santiago</t>
  </si>
  <si>
    <t>China</t>
  </si>
  <si>
    <t>Beijing</t>
  </si>
  <si>
    <t>Colombia</t>
  </si>
  <si>
    <t>Bogotá</t>
  </si>
  <si>
    <t>Comoros</t>
  </si>
  <si>
    <t>Moroni</t>
  </si>
  <si>
    <t>Congo</t>
  </si>
  <si>
    <t>Brazzaville</t>
  </si>
  <si>
    <t>Congo (ex-Zaire)</t>
  </si>
  <si>
    <t>Kinshasa</t>
  </si>
  <si>
    <t>Costa Rica</t>
  </si>
  <si>
    <t>San José</t>
  </si>
  <si>
    <t>Côte d'Ivoire</t>
  </si>
  <si>
    <t>Yamoussoukro</t>
  </si>
  <si>
    <t>Croatia</t>
  </si>
  <si>
    <t>Zagreb</t>
  </si>
  <si>
    <t>Cuba</t>
  </si>
  <si>
    <t>Havana</t>
  </si>
  <si>
    <t>Cyprus</t>
  </si>
  <si>
    <t>Nicosia</t>
  </si>
  <si>
    <t>Czech Republic</t>
  </si>
  <si>
    <t>Prague</t>
  </si>
  <si>
    <t>Denmark</t>
  </si>
  <si>
    <t>Copenhagen</t>
  </si>
  <si>
    <t>Djibouti</t>
  </si>
  <si>
    <t>Dominican Republic</t>
  </si>
  <si>
    <t>Santo Domingo</t>
  </si>
  <si>
    <t>Ecuador</t>
  </si>
  <si>
    <t>Quito</t>
  </si>
  <si>
    <t>Egypt</t>
  </si>
  <si>
    <t>Cairo</t>
  </si>
  <si>
    <t>El Salvador</t>
  </si>
  <si>
    <t>San Salvador</t>
  </si>
  <si>
    <t>Equatorial Guinea</t>
  </si>
  <si>
    <t>Malabo</t>
  </si>
  <si>
    <t>Eritrea</t>
  </si>
  <si>
    <t>Asmara</t>
  </si>
  <si>
    <t>Estonia</t>
  </si>
  <si>
    <t xml:space="preserve"> </t>
  </si>
  <si>
    <t>Tallinn</t>
  </si>
  <si>
    <t>Ethiopia</t>
  </si>
  <si>
    <t>Addis Ababa</t>
  </si>
  <si>
    <t>Fiji</t>
  </si>
  <si>
    <t>Suva</t>
  </si>
  <si>
    <t>Finland</t>
  </si>
  <si>
    <t>Helsinki</t>
  </si>
  <si>
    <t>France</t>
  </si>
  <si>
    <t>Paris</t>
  </si>
  <si>
    <t>Gabon</t>
  </si>
  <si>
    <t>Libreville</t>
  </si>
  <si>
    <t>Gambia</t>
  </si>
  <si>
    <t>Banjul</t>
  </si>
  <si>
    <t>Georgia</t>
  </si>
  <si>
    <t>Tbilisi</t>
  </si>
  <si>
    <t>Germany</t>
  </si>
  <si>
    <t>Berlin/Bonn</t>
  </si>
  <si>
    <t>Ghana</t>
  </si>
  <si>
    <t>Accra</t>
  </si>
  <si>
    <t>Greece</t>
  </si>
  <si>
    <t>Athens</t>
  </si>
  <si>
    <t>Guatemala</t>
  </si>
  <si>
    <t>Guatemala City</t>
  </si>
  <si>
    <t>Guinea</t>
  </si>
  <si>
    <t>Conakry</t>
  </si>
  <si>
    <t>Guinea Bissau</t>
  </si>
  <si>
    <t>Bissau</t>
  </si>
  <si>
    <t>Guyana</t>
  </si>
  <si>
    <t>Georetown</t>
  </si>
  <si>
    <t>Haiti</t>
  </si>
  <si>
    <t>Port-Au-Prince</t>
  </si>
  <si>
    <t>Honduras</t>
  </si>
  <si>
    <t>Tegucigalpa</t>
  </si>
  <si>
    <t>Hong Kong (pre-97)</t>
  </si>
  <si>
    <t>Hong Kong</t>
  </si>
  <si>
    <t>Hungary</t>
  </si>
  <si>
    <t>Budapest</t>
  </si>
  <si>
    <t>Iceland</t>
  </si>
  <si>
    <t>Reykjavik</t>
  </si>
  <si>
    <t>India</t>
  </si>
  <si>
    <t>New Delhi</t>
  </si>
  <si>
    <t>Indonesia</t>
  </si>
  <si>
    <t>Jakarta</t>
  </si>
  <si>
    <t>Iran</t>
  </si>
  <si>
    <t>Tehran</t>
  </si>
  <si>
    <t>Iraq</t>
  </si>
  <si>
    <t>Baghdad</t>
  </si>
  <si>
    <t>Ireland</t>
  </si>
  <si>
    <t>Dublin</t>
  </si>
  <si>
    <t>Israel</t>
  </si>
  <si>
    <t>Jerusalem</t>
  </si>
  <si>
    <t>Italy</t>
  </si>
  <si>
    <t>Rome</t>
  </si>
  <si>
    <t>Jamaica</t>
  </si>
  <si>
    <t>Kingston</t>
  </si>
  <si>
    <t>Japan</t>
  </si>
  <si>
    <t>Tokyo</t>
  </si>
  <si>
    <t>Jordan</t>
  </si>
  <si>
    <t>Amman</t>
  </si>
  <si>
    <t>Kazakhstan</t>
  </si>
  <si>
    <t>Alma-Ata</t>
  </si>
  <si>
    <t>Kenya</t>
  </si>
  <si>
    <t>Nairobi</t>
  </si>
  <si>
    <t>Korea, Demo. People's</t>
  </si>
  <si>
    <t>Pyongyang</t>
  </si>
  <si>
    <t>Korea, Republic of</t>
  </si>
  <si>
    <t>Seoul</t>
  </si>
  <si>
    <t>Kuwait</t>
  </si>
  <si>
    <t>Kuwait City</t>
  </si>
  <si>
    <t>Kyrgyzstan</t>
  </si>
  <si>
    <t>Bishkek</t>
  </si>
  <si>
    <t>Laos</t>
  </si>
  <si>
    <t>Vientiane</t>
  </si>
  <si>
    <t>Latvia</t>
  </si>
  <si>
    <t>Riga</t>
  </si>
  <si>
    <t>Lebanon</t>
  </si>
  <si>
    <t>Beirut</t>
  </si>
  <si>
    <t>Lesotho</t>
  </si>
  <si>
    <t>Maseru</t>
  </si>
  <si>
    <t>Liberia</t>
  </si>
  <si>
    <t>Monrovia</t>
  </si>
  <si>
    <t>Libya</t>
  </si>
  <si>
    <t>Tripoli</t>
  </si>
  <si>
    <t>Lithuania</t>
  </si>
  <si>
    <t>Vilnius</t>
  </si>
  <si>
    <t>Luxembourg</t>
  </si>
  <si>
    <t>Macedonia, FYR of</t>
  </si>
  <si>
    <t>Skopje</t>
  </si>
  <si>
    <t>Madagascar</t>
  </si>
  <si>
    <t>Antananarivo</t>
  </si>
  <si>
    <t>Malawi</t>
  </si>
  <si>
    <t>Lilongwo</t>
  </si>
  <si>
    <t>Malaysia</t>
  </si>
  <si>
    <t>Kuala Lumpur</t>
  </si>
  <si>
    <t>Maldives</t>
  </si>
  <si>
    <t>Malé</t>
  </si>
  <si>
    <t>Mali</t>
  </si>
  <si>
    <t>Bamako</t>
  </si>
  <si>
    <t>Malta</t>
  </si>
  <si>
    <t>Valletta</t>
  </si>
  <si>
    <t>Mauritania</t>
  </si>
  <si>
    <t>Nouakchott</t>
  </si>
  <si>
    <t>Mauritius</t>
  </si>
  <si>
    <t>Port Louis</t>
  </si>
  <si>
    <t>Mexico</t>
  </si>
  <si>
    <t>Mexico City</t>
  </si>
  <si>
    <t>Moldova</t>
  </si>
  <si>
    <t>Chisinau</t>
  </si>
  <si>
    <t>Mongolia</t>
  </si>
  <si>
    <t>Ulan Bator</t>
  </si>
  <si>
    <t>Morocco</t>
  </si>
  <si>
    <t>Rabat</t>
  </si>
  <si>
    <t>Mozambique</t>
  </si>
  <si>
    <t>Maputo</t>
  </si>
  <si>
    <t>Myanmar</t>
  </si>
  <si>
    <t>Rangoon</t>
  </si>
  <si>
    <t>Namibia</t>
  </si>
  <si>
    <t>Windhoek</t>
  </si>
  <si>
    <t>Nepal</t>
  </si>
  <si>
    <t>Katmandu</t>
  </si>
  <si>
    <t>Netherlands</t>
  </si>
  <si>
    <t>Amsterdam/The Hague</t>
  </si>
  <si>
    <t>New Zealand</t>
  </si>
  <si>
    <t>Wellington</t>
  </si>
  <si>
    <t>Nicaragua</t>
  </si>
  <si>
    <t>Managua</t>
  </si>
  <si>
    <t>Niger</t>
  </si>
  <si>
    <t>Niamey</t>
  </si>
  <si>
    <t>Nigeria</t>
  </si>
  <si>
    <t>Abuja</t>
  </si>
  <si>
    <t>Norway</t>
  </si>
  <si>
    <t>Oslo</t>
  </si>
  <si>
    <t>Oman</t>
  </si>
  <si>
    <t>Muscat</t>
  </si>
  <si>
    <t>Pakistan</t>
  </si>
  <si>
    <t>Islamabad</t>
  </si>
  <si>
    <t>Panama</t>
  </si>
  <si>
    <t>Panama City</t>
  </si>
  <si>
    <t>Papua New Guinea</t>
  </si>
  <si>
    <t>Port Moseby</t>
  </si>
  <si>
    <t>Paraguay</t>
  </si>
  <si>
    <t>Asunción</t>
  </si>
  <si>
    <t>Peru</t>
  </si>
  <si>
    <t>Lima</t>
  </si>
  <si>
    <t>Philippines</t>
  </si>
  <si>
    <t>Manila</t>
  </si>
  <si>
    <t>Poland</t>
  </si>
  <si>
    <t>Warsaw</t>
  </si>
  <si>
    <t>Portugal</t>
  </si>
  <si>
    <t>Lisbon</t>
  </si>
  <si>
    <t>Qatar</t>
  </si>
  <si>
    <t>Doha</t>
  </si>
  <si>
    <t>Romania</t>
  </si>
  <si>
    <t>Bucharest</t>
  </si>
  <si>
    <t>Russian Federation</t>
  </si>
  <si>
    <t>Moscow</t>
  </si>
  <si>
    <t>41,3</t>
  </si>
  <si>
    <t>Rwanda</t>
  </si>
  <si>
    <t>Kigali</t>
  </si>
  <si>
    <t>Samoa</t>
  </si>
  <si>
    <t>Apia</t>
  </si>
  <si>
    <t>Saudi Arabia</t>
  </si>
  <si>
    <t>Riyadh</t>
  </si>
  <si>
    <t>Senegal</t>
  </si>
  <si>
    <t>Dakar</t>
  </si>
  <si>
    <t>Sierra Leone</t>
  </si>
  <si>
    <t>Freetown</t>
  </si>
  <si>
    <t>Singapore</t>
  </si>
  <si>
    <t>Slovakia</t>
  </si>
  <si>
    <t>Bratislava</t>
  </si>
  <si>
    <t>Slovenia</t>
  </si>
  <si>
    <t>Ljubljana</t>
  </si>
  <si>
    <t>Solomon Islands</t>
  </si>
  <si>
    <t>Honiara</t>
  </si>
  <si>
    <t>Somalia</t>
  </si>
  <si>
    <t>Mogadishu</t>
  </si>
  <si>
    <t>South Africa</t>
  </si>
  <si>
    <t>Cape Town/Pretoria</t>
  </si>
  <si>
    <t>Spain</t>
  </si>
  <si>
    <t>Madrid</t>
  </si>
  <si>
    <t>Sri Lanka</t>
  </si>
  <si>
    <t>Colombo</t>
  </si>
  <si>
    <t>Sudan</t>
  </si>
  <si>
    <t>Khartoum</t>
  </si>
  <si>
    <t>Suriname</t>
  </si>
  <si>
    <t>Paramaribo</t>
  </si>
  <si>
    <t>Swaziland</t>
  </si>
  <si>
    <t>Mbabane</t>
  </si>
  <si>
    <t>Sweden</t>
  </si>
  <si>
    <t>Stockholm</t>
  </si>
  <si>
    <t>Switzerland</t>
  </si>
  <si>
    <t>Bern</t>
  </si>
  <si>
    <t>Syria</t>
  </si>
  <si>
    <t>Damascus</t>
  </si>
  <si>
    <t>Taiwan, China</t>
  </si>
  <si>
    <t>Taipei</t>
  </si>
  <si>
    <t>Tajikistan</t>
  </si>
  <si>
    <t>Dushanbe</t>
  </si>
  <si>
    <t>Tanzania</t>
  </si>
  <si>
    <t>Dodoma</t>
  </si>
  <si>
    <t>Thailand</t>
  </si>
  <si>
    <t>Bankok</t>
  </si>
  <si>
    <t>Togo</t>
  </si>
  <si>
    <t>Lomé</t>
  </si>
  <si>
    <t>Trinidad and Tobago</t>
  </si>
  <si>
    <t>Port of Spain</t>
  </si>
  <si>
    <t>Tunisia</t>
  </si>
  <si>
    <t>Tunis</t>
  </si>
  <si>
    <t>Turkey</t>
  </si>
  <si>
    <t>Ankara</t>
  </si>
  <si>
    <t>Turkmenistan</t>
  </si>
  <si>
    <t>Ashkhabad</t>
  </si>
  <si>
    <t>Uganda</t>
  </si>
  <si>
    <t>Kampala</t>
  </si>
  <si>
    <t>Ukraine</t>
  </si>
  <si>
    <t>Kiev</t>
  </si>
  <si>
    <t>United Arab Emirates</t>
  </si>
  <si>
    <t>Abu Dhabi</t>
  </si>
  <si>
    <t>United Kingdom</t>
  </si>
  <si>
    <t>London</t>
  </si>
  <si>
    <t>United States</t>
  </si>
  <si>
    <t>Washington, DC</t>
  </si>
  <si>
    <t>Uruguay</t>
  </si>
  <si>
    <t>Montevideo</t>
  </si>
  <si>
    <t>Uzbekistan</t>
  </si>
  <si>
    <t>Tashkent</t>
  </si>
  <si>
    <t>Vanuatu</t>
  </si>
  <si>
    <t>Port-Vila</t>
  </si>
  <si>
    <t>Venezuela</t>
  </si>
  <si>
    <t>Caracas</t>
  </si>
  <si>
    <t>Viet Nam</t>
  </si>
  <si>
    <t>Hanoi</t>
  </si>
  <si>
    <t>Yemen</t>
  </si>
  <si>
    <t>Sana</t>
  </si>
  <si>
    <t>Yugoslavia</t>
  </si>
  <si>
    <t>Belgrade</t>
  </si>
  <si>
    <t>Zambia</t>
  </si>
  <si>
    <t>Lusaka</t>
  </si>
  <si>
    <t>Zimbabwe</t>
  </si>
  <si>
    <t>Harare</t>
  </si>
  <si>
    <t>Czechoslovakia</t>
  </si>
  <si>
    <t>Germany (East)</t>
  </si>
  <si>
    <t>Germany (West)</t>
  </si>
  <si>
    <t>N</t>
  </si>
  <si>
    <t>Mean</t>
  </si>
  <si>
    <t>SD</t>
  </si>
  <si>
    <t>Minimum</t>
  </si>
  <si>
    <t>Maximum</t>
  </si>
  <si>
    <t>Notes</t>
  </si>
  <si>
    <t>Series for some countries (e.g. Cuba, 1961 and Trinidad, 1962) start in a year other than 1960</t>
  </si>
  <si>
    <t>Hong Kong figure from 1995</t>
  </si>
  <si>
    <t>Hong Kong = annual rate of reduction from 1980 to 1995</t>
  </si>
  <si>
    <t>Hong Kong = change from 1960 to 1995</t>
  </si>
  <si>
    <t>Saudi Arabia figure from 1996</t>
  </si>
  <si>
    <t xml:space="preserve">Alt. yrs for '60: Sierra L '61; alt yrs for '90: Ethiop, Liber, Nepal '86; Iraq '87; Tanz '88; Angola, Barbad, Botsw, Congo (ex-Z), Haiti, Kuw, Malta, Myan, Niger, Oman, Qatar, Romania, Saudi Ar, Somalia, Surin, Swaz '89. </t>
  </si>
  <si>
    <t>Sierra Leone data from 1961</t>
  </si>
  <si>
    <t xml:space="preserve">Alt. Yrs: Ethiop, Liber, Nepal '86; Iraq '87; Tanz '88; Angola, Barbad, Botsw, Congo (ex-Z), Haiti, Kuw, Malta, Myan, Niger, Oman, Qatar, Romania, Saudi Ar, Somalia, Surin, Swaz '89. </t>
  </si>
  <si>
    <t xml:space="preserve">Alt. Yrs for c. 1960: Sierra L '61. Alt. Yrs for c. 1990: Ethiop, Liber, Nepal '86; Iraq '87; Tanz '88; Angola, Barbad, Botsw, Congo (ex-Z), Haiti, Kuw, Malta, Myan, Niger, Oman, Qatar, Romania, Saudi Ar, Somalia, Surin, Swaz '89. </t>
  </si>
  <si>
    <t>Using original figures from http://www.worldbank.org/html/prdmg/grthweb/dddeisqu.htm, average Gini as given in Dei/Squi '96 recalc. adding 6.6 to all observations based on expend. data.</t>
  </si>
  <si>
    <t>"Percentage of population served by water supply systems"</t>
  </si>
  <si>
    <t>"Percentage of population served by sewerage systems"</t>
  </si>
  <si>
    <t>Barbad, Belize, Brunei, Cape V, Eq Guin, Icelnd, Luxem, Malta, Samoa, Vanu.: calc. by div. abs. # of doctors c. 1990 (WHO 1993) by pop 1996 (ILO 1997).</t>
  </si>
  <si>
    <t>Baham, Barbad, Cape V, Eq Guin, Icelnd, Malta, Solom Is, Surin.: calc. by div. abs. # of doctors c. 1990 (WHO 1993) by pop 1996 (ILO 1997).</t>
  </si>
  <si>
    <t>Alternate Years: '90 Gha, Nig; '91 Bra, Mex, Pan, Per, India, Sri; '93 Can, Chi, Uru, Bul, Ger (E&amp;W), Ire, Rom; '94 Mor, Tun, Bol, Hon, Gua, HK, Pak, Den, Ice, Ita, Malta, Spa, Swe, Swi; '96 Jap, Rus</t>
  </si>
  <si>
    <t>Alternate Years: '80 India; '81; '82 Nig; '84 Sing; '86 Arg, Malay, NZ, Por; '87 Pak, Tai, Lux, Tur; '88 Ven, Jor; '89 Uga, Dom Rep, Mex, Pol; '90 Uru, Czech, Slova; '91 Bul, Ger, Ger (E), Rom</t>
  </si>
  <si>
    <t>Calculations based on exact (non-rounded) membership data. The basis for calculating membership changed over time in Nigeria and Turkey, for which no figure is given in this column.</t>
  </si>
  <si>
    <t>Guyana: union members as % of EAP. Altern. Years: '90 Gha, Nig; '91 Bra, Mex, Pan, Per, India, Sri; '93 Can, Chi, Uru, Bul, Ger (E&amp;W), Ire, Rom; '94 Mor, Tun, Bol, Hon, Gua, HK, Pak, Den, Ice, Ita, Malta, Spa, Swe, Swi; '96 Jap, Rus</t>
  </si>
  <si>
    <t>Israel: Union membership numerator includes pensioners. Alternate years: '80 India; '81; '82 Nig; '84 Sing; '86 Arg, Malay, NZ, Por; '87 Pak, Tai, Lux, Tur; '88 Ven, Jor; '89 Uga, Dom Rep, Mex, Pol; '90 Uru, Czech, Slova; '91 Bul, Ger, Ger (E), Rom</t>
  </si>
  <si>
    <t>Alternate years: '80 India; '81; '82 Nig; '84 Sing; '86 Arg, Malay, NZ, Por; '87 Pak, Tai, Lux, Tur; '88 Ven, Jor; '89 Uga, Dom Rep, Mex, Pol; '90 Uru, Czech, Slova; '91 Bul, Ger, Ger (E), Rom</t>
  </si>
  <si>
    <t>N/S= National/sectoral level. C=Company/plant level</t>
  </si>
  <si>
    <t>3= National/sectoral level. 2= Both national/sectoral and company/plant level. 1=Company/plant level</t>
  </si>
  <si>
    <t>d= Decrease, I=Increase, s=Stable</t>
  </si>
  <si>
    <t>Finland data for 1989; Austria, Belgium, Netherlands for 1990; Norway for 1992. Uruguay for 1993; Japan, Greece, Ireland, and UK for 1994; Canada, Singapore, Denmark, Germany, Netherlands, Norway, and Spain for 1996. India has &lt;2%.</t>
  </si>
  <si>
    <t>Number of the six major ILO conventions ratified</t>
  </si>
  <si>
    <t>Number of the four major ILO indicators country has data on (density, collective bargaining level, collective bargaining coverage, conventions ratified)</t>
  </si>
  <si>
    <t>Average of Z-scores of however many of the four major ILO indicators country has data on</t>
  </si>
  <si>
    <t>Number of years after 1933 with five different types of social insurance programs including disability, health, unemployment, retirement, AFDC.</t>
  </si>
  <si>
    <t>Thailand data from 1995/96 Survey of Population Change</t>
  </si>
  <si>
    <t>Ratings for Haiti based on only 10 of 15 components of index (Gwartney, Lawson, and Block, 53).</t>
  </si>
  <si>
    <t>Ratings for Algeria and Nigeria based on only 10 of 15 components of index (Gwartney, Lawson, and Block, 232).</t>
  </si>
  <si>
    <t>Ratings for Czechoslavakia, Algeria, Madagascar, and Niger based on only 10 of 15 components of index (Gwartney, Lawson, and Block, 235).</t>
  </si>
  <si>
    <t>Ratings for Romania, Algeria, and Chad based on only 10 of 15 components of index (Gwartney, Lawson, and Block, 238).</t>
  </si>
  <si>
    <t>Ratings for Hungary, Bangladesh, Algeria, Cote d'Ivoire, Togo, and Uganda based on only 10 of 15 components of index (Gwartney, Lawson, and Block, 241).</t>
  </si>
  <si>
    <t>Poll of 1000 people in each of 30 countries. Worldwide average: 19.5%, 23% women and 16% men</t>
  </si>
  <si>
    <t>Source</t>
  </si>
  <si>
    <t>ILO 1997: 235-267</t>
  </si>
  <si>
    <t>Jaggers and Gurr 1996</t>
  </si>
  <si>
    <t>Bhalla 1997: 231-34</t>
  </si>
  <si>
    <t>ILO 1997: 258-261</t>
  </si>
  <si>
    <t>UNICEF 1997: Table ?</t>
  </si>
  <si>
    <t>UNICEF 1998: Table 8</t>
  </si>
  <si>
    <t>UNICEF 1998: Table 8, except Hong Kong, from UNICEF 1997: Table 8</t>
  </si>
  <si>
    <t>UNICEF 1997: Table 9</t>
  </si>
  <si>
    <t>Calculated from UNICEF 1998: Table 8</t>
  </si>
  <si>
    <t>Calculated from UNICEF 1998: Table 8, except Hong Kong, from UNICEF 1997: Table 8</t>
  </si>
  <si>
    <t>World Bank 1998 (CD), except Taiwan, where urb = 20000+, from DGBAS 1975: 12</t>
  </si>
  <si>
    <t>World Bank 1998 (CD), except Taiwan, where urb = 20000+, from DGBAS 1996: 25</t>
  </si>
  <si>
    <t>Calculated from World Bank 1998 (CD), except Taiwan, where urb = 20000+, from DGBAS 1975: 12 and DGBAS 1996: 25</t>
  </si>
  <si>
    <t>PAHO 1984: 60.</t>
  </si>
  <si>
    <t>UNDP 1997: 146-148</t>
  </si>
  <si>
    <t>Barro and Lee, downloaded from http://www.nber.org/pub/barro.lee/</t>
  </si>
  <si>
    <t>Calculated from Barro and Lee, downloaded from http://www.nber.org/pub/barro.lee/</t>
  </si>
  <si>
    <t>ILO 1997: 263-265</t>
  </si>
  <si>
    <t>Penn World Tables 6.0, accessed May 28, 2001, at Dr. Bettina Aten's website at Bridgewater State College, http://webhost.bridgew.edu/baten</t>
  </si>
  <si>
    <t>Calculated from Maddison 1995: 194-206</t>
  </si>
  <si>
    <t>Calculated from Summers and Heston 1998</t>
  </si>
  <si>
    <t>Calculated from UNDP 1993: 193; UNDP 1997: 166-167, 204</t>
  </si>
  <si>
    <t>Maddison 1995: 194-206</t>
  </si>
  <si>
    <t>Summers and Heston 1998</t>
  </si>
  <si>
    <t>UNDP 1993: 193; UNDP 1997: 166-167</t>
  </si>
  <si>
    <t>UNDP 1997: 166-167, 204</t>
  </si>
  <si>
    <t>World Bank 1998 (CD)</t>
  </si>
  <si>
    <t>Deininger and Squire 1996: 574-577</t>
  </si>
  <si>
    <t>Calculated from Deininger and Squire 1996: 574-577 and Deininger and Squire 1998. Arg, Uru, Phi re-estimated on basis of Deininger and Squire 1998</t>
  </si>
  <si>
    <t>Calculated from PAHO 1970: 169.</t>
  </si>
  <si>
    <t>PAHO 1970: 169.</t>
  </si>
  <si>
    <t>PAHO 2000</t>
  </si>
  <si>
    <t>Calculated from PAHO 1970: 170.</t>
  </si>
  <si>
    <t>WHO 1993: c12-c19</t>
  </si>
  <si>
    <t xml:space="preserve">WHO 1993: c12-c19 </t>
  </si>
  <si>
    <t>WHO 1993: c12-c19; ILO 1997 for population statistics for countries with fewer than 500,000 inhabitants</t>
  </si>
  <si>
    <t>ILO 1997: 235-236</t>
  </si>
  <si>
    <t>ILO 1997: 237-238</t>
  </si>
  <si>
    <t>ILO 1997:246-248. HK: Levin and Chiu 1993: 203-204. Taiwan: Frenkel, Hong, and Lee 1993: 179. Indonesia: Banuri and Amadeo 1991: 216.</t>
  </si>
  <si>
    <t>ILO 1997:246-248</t>
  </si>
  <si>
    <t>ILO 1997:248, except Austria, Belg, Finl, Neth, Nor from Traxler 1995 as quoted in Wallerstein, Golden, and Lange 1997: 382; HK from Levin and Chiu 1993: 203-204</t>
  </si>
  <si>
    <t>ILO 1998: 255-257</t>
  </si>
  <si>
    <t>Calculated from ILO 1997 and the other sources listed under collective bargaining level for past ten years, proportion of employees covered by collective bargaining, and number of ILO conventions ratified</t>
  </si>
  <si>
    <t>Calculated from ILO 1997 and the other sources listed under collective bargaining level for past ten years, proportion of employees covered by collective bargaining, and number of ILO conventions ratified. For methodology see McGuire 1999: 10-12.</t>
  </si>
  <si>
    <t>Ballmer-Cao and Scheidegger 1979: 253-256; except Trinidad and Tobago, calculated from Trinidad and Tobago entry in United States 1981</t>
  </si>
  <si>
    <t>Calculated by John Gerring from United States. Social Security Administration. Office of Policy. Social Security Programs throughout the World, 1997. 1999 version available at http://199.173.224.3/statistics/ssptw99.html</t>
  </si>
  <si>
    <t>World Bank 1998 (CD), except Taiwan and Sweden, from World Bank 1980: 147</t>
  </si>
  <si>
    <t>World Bank 1998 (CD), except Taiwan, from DGBAS 1996: 49, and Sweden, from UNDP 1997: 209</t>
  </si>
  <si>
    <t>Calculated from World Bank 1998 (CD), except Sweden and Taiwan, from World Bank 1980: 147 and UNDP 1997: 209 (Taiwan 1990 from DGBAS 1996: 49)</t>
  </si>
  <si>
    <t>Jazairy, Alamgir, and Panuccio 1992: 416-417</t>
  </si>
  <si>
    <t>Jazairy, Alamgir, and Panuccio 1992: 410-411</t>
  </si>
  <si>
    <t>Vanhanen 1997: 215-219</t>
  </si>
  <si>
    <t>Calculated from World Bank 1998 (CD) and Vanhanen 1997: 215-219</t>
  </si>
  <si>
    <t>UNDP 1996: 148-149; UNDP 1992: 189; Taiwan calculated from DGBAS 1975: 2, 3</t>
  </si>
  <si>
    <t>UNDP 1996: 135-137, 148-149; Taiwan calculated from DGBAS 1996: 11, 32, 33</t>
  </si>
  <si>
    <t>UNDP 1999: 168-171; Taiwan from Taiwan 2000</t>
  </si>
  <si>
    <t>Calculated from UNDP 1992: 189; UNDP 1996: 135-137, 148-149; Taiwan calculated from DGBAS 1975: 2, 3 and DGBAS 1996: 11, 32, 33</t>
  </si>
  <si>
    <t>Calculated from UNDP 1992: 189; UNDP 1996: 148-149; UNDP 1999: 168-171Taiwan calculated from DGBAS 1975: 2, 3 and Taiwan 2000</t>
  </si>
  <si>
    <t>UNICEF 1998: Table 1; except Taiwan, from Mirzaee 1979: 233, and Hong Kong, from UNICEF 1997: Table 1</t>
  </si>
  <si>
    <t>UNICEF 1998: Table 1; except Taiwan, calc. by mult. official govt fig (DGBAS 1998: 26), 7.49 per 1000, by 1.70 to correct for 70% underreporting (Chen et al. 1998: 291); Hong Kong, from UNICEF 1997: T. 1 (for '95); and Thailand, from Thailand. NSO 2002a.</t>
  </si>
  <si>
    <t>Calculated from UNICEF 1998: Table 1; except Taiwan, from DGBAS 1975: 36 (for '60) and DGBAS 1996: 26 (for '95), and Hong Kong, from UNICEF 1997: Table 1.</t>
  </si>
  <si>
    <t>Calculated from UNICEF 1998: Table 1; except Taiwan, from DGBAS 1975: 36 (for '60) and DGBAS 1996: 26 (for '95), and Hong Kong (for 1995), from UNICEF 1997: Table 1.</t>
  </si>
  <si>
    <t>UNICEF 1998: Table 8; except Taiwan, from DGBAS 1975: 36, and Hong Kong, from UNICEF 1997: Table 1 (for '95)</t>
  </si>
  <si>
    <t>UNICEF 1997: Table 9; Thailand. NSO [National Statistical Office] (2002a). "Statistics: Survey of Population Change." Accessed June 20, 2002, at http://www.nso.go.th/eng/stat/popchang/popchg.htm</t>
  </si>
  <si>
    <t>UNICEF 1998: Table 8; except Taiwan, from DGBAS 1996: 26 (for '95); Hong Kong, from UNICEF 1997: Table 1 (for '95), and Thailand (from survey of pop change)</t>
  </si>
  <si>
    <t>UNICEF 1998: Table 8; except Taiwan, from DGBAS 1996: 26 (for '95); Hong Kong, from UNICEF 1997: Table 1 (for '95); and Thailand, from survey of pop chg.</t>
  </si>
  <si>
    <t>Oxford Atlas of the World (1996)</t>
  </si>
  <si>
    <t>Munro 1988; MIT geographic nameserver at http://www.mit.edu:8001/geo; United States, National Imagery and Mapping Agency, GEOnet names server, at 164.214.2.59/gns/html/index.html</t>
  </si>
  <si>
    <t>Gwartney, Lawson, and Block 1996: 49-53</t>
  </si>
  <si>
    <t>Gwartney, Lawson, and Block 1996: 230-232</t>
  </si>
  <si>
    <t>Gwartney, Lawson, and Block 1996: 233-235</t>
  </si>
  <si>
    <t>Gwartney, Lawson, and Block 1996: 236-238</t>
  </si>
  <si>
    <t>Gwartney, Lawson, and Block 1996: 239-241</t>
  </si>
  <si>
    <t>Calculated from Gwartney, Lawson, and Block 1996: 230-241</t>
  </si>
  <si>
    <t>Roper Starch worldwide poll, reported in the Economist, Sept. 2, 2000, p. 98.</t>
  </si>
  <si>
    <t>UNDP 1997: 149-151.</t>
  </si>
  <si>
    <t>UNDP 1993: 152-153, 196; for Taiwan, DGBAS 1996: 11</t>
  </si>
  <si>
    <t>UNDP 1997: 149-151; for Taiwan, DGBAS 1996: 32</t>
  </si>
  <si>
    <t>UNDP 1997: 170-171, 205; for Taiwan, DGBAS 1996: 32</t>
  </si>
  <si>
    <t>UNDP 1993: 152-153, 196; for Taiwan, DGBAS 1996: 32-33</t>
  </si>
  <si>
    <t>UNDP 1997: 174-175</t>
  </si>
  <si>
    <t>UNDP 1997: 174-175, 204; for Taiwan, DGBAS 1996: 113</t>
  </si>
  <si>
    <t>UNDP 1997: 170-171, 205; for Taiwan,  DGBAS 1996: 36</t>
  </si>
  <si>
    <t>UNDP 1997: 170-171, 205; for Taiwan, DGBAS 1996: 36</t>
  </si>
  <si>
    <t>UNDP 1997: 149-151</t>
  </si>
  <si>
    <t>UNDP 1997: 149</t>
  </si>
  <si>
    <t>UNDP 1995: 51-52</t>
  </si>
  <si>
    <t>UNDP 1995: 69-70</t>
  </si>
  <si>
    <t>Calc. from UNDP 1993: 51-52, 69-70</t>
  </si>
  <si>
    <t>UNDP 1993: 51-52</t>
  </si>
  <si>
    <t>UNDP 1997: 152-3</t>
  </si>
  <si>
    <t>UNDP 1995: 63-64</t>
  </si>
  <si>
    <t>UNDP 1997: 182-83, 209; for Taiwan, DGBAS 1996: 44</t>
  </si>
  <si>
    <t>UNDP 1993: 152-153, 196; for Taiwan, DGBAS 1996: 44</t>
  </si>
  <si>
    <t>Inter-Parliamentary Union, available on line at http://www.ipu.org/wmn-e/classif.htm</t>
  </si>
  <si>
    <t>UNDP 1995</t>
  </si>
  <si>
    <t>UNDP 1997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</si>
</sst>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8" formatCode=".000"/>
    <numFmt numFmtId="174" formatCode="0.0%"/>
  </numFmts>
  <fonts count="3" x14ac:knownFonts="1">
    <font>
      <sz val="10"/>
      <name val="Geneva"/>
    </font>
    <font>
      <sz val="9"/>
      <name val="Geneva"/>
    </font>
    <font>
      <b/>
      <sz val="9"/>
      <name val="Geneva"/>
    </font>
  </fonts>
  <fills count="2">
    <fill>
      <patternFill patternType="none"/>
    </fill>
    <fill>
      <patternFill patternType="gray125"/>
    </fill>
  </fills>
  <borders count="1">
    <border>
      <left/>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top" wrapText="1"/>
    </xf>
    <xf numFmtId="0" fontId="1" fillId="0" borderId="0" xfId="0" applyFont="1" applyAlignment="1">
      <alignment horizontal="center"/>
    </xf>
    <xf numFmtId="3" fontId="1" fillId="0" borderId="0" xfId="0" applyNumberFormat="1" applyFont="1" applyAlignment="1">
      <alignment horizontal="center"/>
    </xf>
    <xf numFmtId="0" fontId="1" fillId="0" borderId="0" xfId="0" applyFont="1"/>
    <xf numFmtId="3" fontId="1" fillId="0" borderId="0" xfId="0" applyNumberFormat="1" applyFont="1"/>
    <xf numFmtId="1" fontId="1" fillId="0" borderId="0" xfId="0" applyNumberFormat="1" applyFont="1" applyAlignment="1">
      <alignment horizontal="center"/>
    </xf>
    <xf numFmtId="0" fontId="1" fillId="0" borderId="0" xfId="0" applyFont="1" applyAlignment="1">
      <alignment horizontal="center" vertical="center"/>
    </xf>
    <xf numFmtId="0" fontId="1" fillId="0" borderId="0" xfId="0" applyFont="1" applyAlignment="1">
      <alignment vertical="top" wrapText="1"/>
    </xf>
    <xf numFmtId="3" fontId="1" fillId="0" borderId="0" xfId="0" applyNumberFormat="1" applyFont="1" applyAlignment="1">
      <alignment vertical="top" wrapText="1"/>
    </xf>
    <xf numFmtId="164" fontId="1" fillId="0" borderId="0" xfId="0" applyNumberFormat="1" applyFont="1" applyAlignment="1">
      <alignment horizontal="left" vertical="top" wrapText="1"/>
    </xf>
    <xf numFmtId="164" fontId="1" fillId="0" borderId="0" xfId="0" applyNumberFormat="1" applyFont="1" applyAlignment="1">
      <alignment horizontal="center"/>
    </xf>
    <xf numFmtId="164" fontId="1" fillId="0" borderId="0" xfId="0" applyNumberFormat="1" applyFont="1"/>
    <xf numFmtId="164" fontId="1" fillId="0" borderId="0" xfId="0" applyNumberFormat="1" applyFont="1" applyAlignment="1">
      <alignment vertical="top" wrapText="1"/>
    </xf>
    <xf numFmtId="165" fontId="1" fillId="0" borderId="0" xfId="0" applyNumberFormat="1" applyFont="1"/>
    <xf numFmtId="0" fontId="1" fillId="0" borderId="0" xfId="0" applyNumberFormat="1" applyFont="1"/>
    <xf numFmtId="166" fontId="1" fillId="0" borderId="0" xfId="0" applyNumberFormat="1" applyFont="1"/>
    <xf numFmtId="0" fontId="2" fillId="0" borderId="0" xfId="0" applyFont="1" applyAlignment="1">
      <alignment horizontal="center"/>
    </xf>
    <xf numFmtId="2" fontId="1" fillId="0" borderId="0" xfId="0" applyNumberFormat="1" applyFont="1" applyAlignment="1">
      <alignment vertical="top" wrapText="1"/>
    </xf>
    <xf numFmtId="2" fontId="2" fillId="0" borderId="0" xfId="0" applyNumberFormat="1" applyFont="1" applyAlignment="1">
      <alignment horizontal="center"/>
    </xf>
    <xf numFmtId="2" fontId="1" fillId="0" borderId="0" xfId="0" applyNumberFormat="1" applyFont="1"/>
    <xf numFmtId="166" fontId="1" fillId="0" borderId="0" xfId="0" applyNumberFormat="1" applyFont="1" applyAlignment="1">
      <alignment vertical="top" wrapText="1"/>
    </xf>
    <xf numFmtId="166" fontId="2" fillId="0" borderId="0" xfId="0" applyNumberFormat="1" applyFont="1" applyAlignment="1">
      <alignment horizontal="center"/>
    </xf>
    <xf numFmtId="166" fontId="1" fillId="0" borderId="0" xfId="0" applyNumberFormat="1" applyFont="1" applyAlignment="1">
      <alignment horizontal="center"/>
    </xf>
    <xf numFmtId="3" fontId="1" fillId="0" borderId="0" xfId="0" applyNumberFormat="1" applyFont="1" applyAlignment="1">
      <alignment horizontal="left" vertical="top" wrapText="1"/>
    </xf>
    <xf numFmtId="2" fontId="1" fillId="0" borderId="0" xfId="0" applyNumberFormat="1" applyFont="1" applyAlignment="1">
      <alignment horizontal="left" vertical="top" wrapText="1"/>
    </xf>
    <xf numFmtId="2" fontId="1" fillId="0" borderId="0" xfId="0" applyNumberFormat="1" applyFont="1" applyAlignment="1">
      <alignment horizontal="center"/>
    </xf>
    <xf numFmtId="4" fontId="1" fillId="0" borderId="0" xfId="0" applyNumberFormat="1" applyFont="1"/>
    <xf numFmtId="166" fontId="1" fillId="0" borderId="0" xfId="0" applyNumberFormat="1" applyFont="1" applyAlignment="1">
      <alignment horizontal="left" vertical="top" wrapText="1"/>
    </xf>
    <xf numFmtId="0" fontId="2" fillId="0" borderId="0" xfId="0" applyFont="1" applyAlignment="1">
      <alignment horizontal="left" vertical="top" wrapText="1"/>
    </xf>
    <xf numFmtId="1" fontId="1" fillId="0" borderId="0" xfId="0" applyNumberFormat="1" applyFont="1" applyAlignment="1">
      <alignment horizontal="right"/>
    </xf>
    <xf numFmtId="1" fontId="1" fillId="0" borderId="0" xfId="0" applyNumberFormat="1" applyFont="1" applyAlignment="1">
      <alignment horizontal="left" vertical="top" wrapText="1"/>
    </xf>
    <xf numFmtId="1" fontId="1" fillId="0" borderId="0" xfId="0" applyNumberFormat="1" applyFont="1"/>
    <xf numFmtId="1" fontId="1" fillId="0" borderId="0" xfId="0" applyNumberFormat="1" applyFont="1" applyAlignment="1">
      <alignment vertical="top" wrapText="1"/>
    </xf>
    <xf numFmtId="4" fontId="1" fillId="0" borderId="0" xfId="0" applyNumberFormat="1" applyFont="1" applyAlignment="1">
      <alignment horizontal="left" vertical="top" wrapText="1"/>
    </xf>
    <xf numFmtId="4" fontId="1" fillId="0" borderId="0" xfId="0" applyNumberFormat="1" applyFont="1" applyAlignment="1">
      <alignment horizontal="center"/>
    </xf>
    <xf numFmtId="4" fontId="1" fillId="0" borderId="0" xfId="0" applyNumberFormat="1" applyFont="1" applyAlignment="1">
      <alignment horizontal="right"/>
    </xf>
    <xf numFmtId="4" fontId="1" fillId="0" borderId="0" xfId="0" applyNumberFormat="1" applyFont="1" applyAlignment="1">
      <alignment vertical="top" wrapText="1"/>
    </xf>
    <xf numFmtId="168" fontId="1" fillId="0" borderId="0" xfId="0" applyNumberFormat="1" applyFont="1" applyAlignment="1">
      <alignment vertical="top" wrapText="1"/>
    </xf>
    <xf numFmtId="168" fontId="1" fillId="0" borderId="0" xfId="0" applyNumberFormat="1" applyFont="1"/>
    <xf numFmtId="1" fontId="1" fillId="0" borderId="0" xfId="0" applyNumberFormat="1" applyFont="1" applyAlignment="1">
      <alignment horizontal="center" vertical="center"/>
    </xf>
    <xf numFmtId="2" fontId="1" fillId="0" borderId="0" xfId="0" applyNumberFormat="1" applyFont="1" applyAlignment="1">
      <alignment horizontal="center" vertical="center"/>
    </xf>
    <xf numFmtId="164" fontId="1" fillId="0" borderId="0" xfId="0" applyNumberFormat="1" applyFont="1" applyAlignment="1">
      <alignment horizontal="center" vertical="center"/>
    </xf>
    <xf numFmtId="166" fontId="1" fillId="0" borderId="0" xfId="0" applyNumberFormat="1" applyFont="1" applyAlignment="1">
      <alignment horizontal="center" vertical="center"/>
    </xf>
    <xf numFmtId="3" fontId="1" fillId="0" borderId="0" xfId="0" applyNumberFormat="1" applyFont="1" applyAlignment="1">
      <alignment horizontal="center" vertical="center"/>
    </xf>
    <xf numFmtId="4" fontId="1" fillId="0" borderId="0" xfId="0" applyNumberFormat="1" applyFont="1" applyAlignment="1">
      <alignment horizontal="center" vertical="center"/>
    </xf>
    <xf numFmtId="174" fontId="1" fillId="0" borderId="0" xfId="0" applyNumberFormat="1" applyFont="1" applyAlignment="1">
      <alignment horizontal="left" vertical="top" wrapText="1"/>
    </xf>
    <xf numFmtId="174" fontId="2" fillId="0" borderId="0" xfId="0" applyNumberFormat="1" applyFont="1" applyAlignment="1">
      <alignment horizontal="center"/>
    </xf>
    <xf numFmtId="174" fontId="1" fillId="0" borderId="0" xfId="0" applyNumberFormat="1" applyFont="1" applyAlignment="1">
      <alignment horizontal="center"/>
    </xf>
    <xf numFmtId="174" fontId="1" fillId="0" borderId="0" xfId="0" applyNumberFormat="1" applyFont="1"/>
    <xf numFmtId="174" fontId="1" fillId="0" borderId="0" xfId="0" applyNumberFormat="1" applyFont="1" applyAlignment="1">
      <alignment horizontal="center" vertical="center"/>
    </xf>
    <xf numFmtId="174" fontId="1" fillId="0" borderId="0" xfId="0" applyNumberFormat="1" applyFont="1" applyAlignment="1">
      <alignment vertical="top" wrapText="1"/>
    </xf>
    <xf numFmtId="9" fontId="1" fillId="0" borderId="0" xfId="0" applyNumberFormat="1" applyFont="1" applyAlignment="1">
      <alignment horizontal="left" vertical="top" wrapText="1"/>
    </xf>
    <xf numFmtId="9" fontId="1" fillId="0" borderId="0" xfId="0" applyNumberFormat="1" applyFont="1" applyAlignment="1">
      <alignment horizontal="center"/>
    </xf>
    <xf numFmtId="9" fontId="1" fillId="0" borderId="0" xfId="0" applyNumberFormat="1" applyFont="1" applyAlignment="1">
      <alignment horizontal="center" vertical="center"/>
    </xf>
    <xf numFmtId="9" fontId="1" fillId="0" borderId="0" xfId="0" applyNumberFormat="1" applyFont="1"/>
    <xf numFmtId="9" fontId="1" fillId="0" borderId="0" xfId="0" applyNumberFormat="1" applyFont="1" applyAlignment="1">
      <alignment vertical="top" wrapText="1"/>
    </xf>
    <xf numFmtId="0" fontId="1" fillId="0" borderId="0" xfId="0" applyFont="1" applyAlignment="1">
      <alignment horizontal="center" vertical="top"/>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X193"/>
  <sheetViews>
    <sheetView tabSelected="1" topLeftCell="A131" workbookViewId="0">
      <selection activeCell="D179" sqref="D179"/>
    </sheetView>
  </sheetViews>
  <sheetFormatPr baseColWidth="10" defaultRowHeight="13" x14ac:dyDescent="0"/>
  <cols>
    <col min="1" max="1" width="15.7109375" style="4" customWidth="1"/>
    <col min="2" max="17" width="10.7109375" style="4"/>
    <col min="18" max="19" width="10.7109375" style="20"/>
    <col min="20" max="20" width="10.7109375" style="4"/>
    <col min="21" max="21" width="11.42578125" style="4" customWidth="1"/>
    <col min="22" max="28" width="10.7109375" style="4"/>
    <col min="29" max="30" width="10.7109375" style="12"/>
    <col min="31" max="49" width="10.7109375" style="4"/>
    <col min="50" max="52" width="10.7109375" style="5"/>
    <col min="53" max="53" width="10.7109375" style="20"/>
    <col min="54" max="54" width="10.7109375" style="4"/>
    <col min="55" max="55" width="10.7109375" style="20"/>
    <col min="56" max="60" width="10.7109375" style="5"/>
    <col min="61" max="68" width="10.7109375" style="4"/>
    <col min="69" max="70" width="10.7109375" style="20"/>
    <col min="71" max="82" width="10.7109375" style="12"/>
    <col min="83" max="84" width="10.7109375" style="32"/>
    <col min="85" max="85" width="10.7109375" style="27"/>
    <col min="86" max="86" width="10.7109375" style="5"/>
    <col min="87" max="88" width="10.7109375" style="4"/>
    <col min="89" max="93" width="10.7109375" style="12"/>
    <col min="94" max="117" width="10.7109375" style="4"/>
    <col min="118" max="118" width="10.7109375" style="16"/>
    <col min="119" max="122" width="10.7109375" style="4"/>
    <col min="123" max="123" width="10.7109375" style="49"/>
    <col min="124" max="128" width="10.7109375" style="4"/>
    <col min="129" max="129" width="10.7109375" style="49"/>
    <col min="130" max="134" width="10.7109375" style="16"/>
    <col min="135" max="137" width="10.7109375" style="20"/>
    <col min="138" max="142" width="10.7109375" style="4"/>
    <col min="143" max="143" width="10.7109375" style="55"/>
    <col min="144" max="145" width="10.7109375" style="12"/>
    <col min="146" max="146" width="10.7109375" style="4"/>
    <col min="147" max="147" width="10.7109375" style="20"/>
    <col min="148" max="152" width="10.7109375" style="4"/>
    <col min="153" max="153" width="10.7109375" style="20"/>
    <col min="154" max="177" width="10.7109375" style="4"/>
    <col min="178" max="178" width="10.7109375" style="12"/>
    <col min="179" max="16384" width="10.7109375" style="4"/>
  </cols>
  <sheetData>
    <row r="1" spans="1:180" s="1" customFormat="1" ht="130" customHeight="1">
      <c r="B1" s="1" t="s">
        <v>0</v>
      </c>
      <c r="C1" s="57" t="s">
        <v>1</v>
      </c>
      <c r="D1" s="57" t="s">
        <v>2</v>
      </c>
      <c r="E1" s="57" t="s">
        <v>3</v>
      </c>
      <c r="F1" s="57" t="s">
        <v>4</v>
      </c>
      <c r="G1" s="57" t="s">
        <v>5</v>
      </c>
      <c r="H1" s="57" t="s">
        <v>6</v>
      </c>
      <c r="I1" s="57" t="s">
        <v>7</v>
      </c>
      <c r="J1" s="57" t="s">
        <v>8</v>
      </c>
      <c r="K1" s="57" t="s">
        <v>9</v>
      </c>
      <c r="L1" s="57" t="s">
        <v>10</v>
      </c>
      <c r="M1" s="57" t="s">
        <v>11</v>
      </c>
      <c r="N1" s="1" t="s">
        <v>12</v>
      </c>
      <c r="O1" s="1" t="s">
        <v>13</v>
      </c>
      <c r="P1" s="1" t="s">
        <v>14</v>
      </c>
      <c r="Q1" s="1" t="s">
        <v>15</v>
      </c>
      <c r="R1" s="25" t="s">
        <v>16</v>
      </c>
      <c r="S1" s="25" t="s">
        <v>17</v>
      </c>
      <c r="T1" s="1" t="s">
        <v>18</v>
      </c>
      <c r="U1" s="1" t="s">
        <v>19</v>
      </c>
      <c r="V1" s="1" t="s">
        <v>20</v>
      </c>
      <c r="W1" s="1" t="s">
        <v>21</v>
      </c>
      <c r="X1" s="1" t="s">
        <v>22</v>
      </c>
      <c r="Y1" s="1" t="s">
        <v>23</v>
      </c>
      <c r="Z1" s="1" t="s">
        <v>24</v>
      </c>
      <c r="AA1" s="1" t="s">
        <v>25</v>
      </c>
      <c r="AB1" s="1" t="s">
        <v>26</v>
      </c>
      <c r="AC1" s="10" t="s">
        <v>27</v>
      </c>
      <c r="AD1" s="10" t="s">
        <v>27</v>
      </c>
      <c r="AE1" s="1" t="s">
        <v>28</v>
      </c>
      <c r="AF1" s="1" t="s">
        <v>29</v>
      </c>
      <c r="AG1" s="1" t="s">
        <v>30</v>
      </c>
      <c r="AH1" s="1" t="s">
        <v>31</v>
      </c>
      <c r="AI1" s="1" t="s">
        <v>32</v>
      </c>
      <c r="AJ1" s="1" t="s">
        <v>33</v>
      </c>
      <c r="AK1" s="1" t="s">
        <v>34</v>
      </c>
      <c r="AL1" s="21" t="s">
        <v>35</v>
      </c>
      <c r="AM1" s="21" t="s">
        <v>36</v>
      </c>
      <c r="AN1" s="21" t="s">
        <v>37</v>
      </c>
      <c r="AO1" s="21" t="s">
        <v>38</v>
      </c>
      <c r="AP1" s="1" t="s">
        <v>39</v>
      </c>
      <c r="AQ1" s="1" t="s">
        <v>40</v>
      </c>
      <c r="AR1" s="1" t="s">
        <v>41</v>
      </c>
      <c r="AS1" s="1" t="s">
        <v>42</v>
      </c>
      <c r="AT1" s="1" t="s">
        <v>43</v>
      </c>
      <c r="AU1" s="1" t="s">
        <v>44</v>
      </c>
      <c r="AV1" s="1" t="s">
        <v>45</v>
      </c>
      <c r="AW1" s="1" t="s">
        <v>46</v>
      </c>
      <c r="AX1" s="1" t="s">
        <v>47</v>
      </c>
      <c r="AY1" s="1" t="s">
        <v>48</v>
      </c>
      <c r="AZ1" s="1" t="s">
        <v>49</v>
      </c>
      <c r="BA1" s="25" t="s">
        <v>50</v>
      </c>
      <c r="BB1" s="1" t="s">
        <v>51</v>
      </c>
      <c r="BC1" s="1" t="s">
        <v>52</v>
      </c>
      <c r="BD1" s="24" t="s">
        <v>53</v>
      </c>
      <c r="BE1" s="24" t="s">
        <v>54</v>
      </c>
      <c r="BF1" s="24" t="s">
        <v>55</v>
      </c>
      <c r="BG1" s="24" t="s">
        <v>56</v>
      </c>
      <c r="BH1" s="24" t="s">
        <v>57</v>
      </c>
      <c r="BI1" s="1" t="s">
        <v>58</v>
      </c>
      <c r="BJ1" s="1" t="s">
        <v>59</v>
      </c>
      <c r="BK1" s="1" t="s">
        <v>60</v>
      </c>
      <c r="BL1" s="1" t="s">
        <v>61</v>
      </c>
      <c r="BM1" s="1" t="s">
        <v>62</v>
      </c>
      <c r="BN1" s="24" t="s">
        <v>63</v>
      </c>
      <c r="BO1" s="24" t="s">
        <v>64</v>
      </c>
      <c r="BP1" s="24" t="s">
        <v>65</v>
      </c>
      <c r="BQ1" s="25" t="s">
        <v>66</v>
      </c>
      <c r="BR1" s="25" t="s">
        <v>67</v>
      </c>
      <c r="BS1" s="10" t="s">
        <v>68</v>
      </c>
      <c r="BT1" s="10" t="s">
        <v>69</v>
      </c>
      <c r="BU1" s="10" t="s">
        <v>70</v>
      </c>
      <c r="BV1" s="10" t="s">
        <v>71</v>
      </c>
      <c r="BW1" s="10" t="s">
        <v>72</v>
      </c>
      <c r="BX1" s="10" t="s">
        <v>73</v>
      </c>
      <c r="BY1" s="10" t="s">
        <v>74</v>
      </c>
      <c r="BZ1" s="10" t="s">
        <v>75</v>
      </c>
      <c r="CA1" s="10" t="s">
        <v>76</v>
      </c>
      <c r="CB1" s="10" t="s">
        <v>77</v>
      </c>
      <c r="CC1" s="10" t="s">
        <v>78</v>
      </c>
      <c r="CD1" s="10" t="s">
        <v>79</v>
      </c>
      <c r="CE1" s="31" t="s">
        <v>80</v>
      </c>
      <c r="CF1" s="31" t="s">
        <v>81</v>
      </c>
      <c r="CG1" s="34" t="s">
        <v>82</v>
      </c>
      <c r="CH1" s="1" t="s">
        <v>83</v>
      </c>
      <c r="CI1" s="1" t="s">
        <v>83</v>
      </c>
      <c r="CJ1" s="1" t="s">
        <v>84</v>
      </c>
      <c r="CK1" s="10" t="s">
        <v>85</v>
      </c>
      <c r="CL1" s="10" t="s">
        <v>86</v>
      </c>
      <c r="CM1" s="10" t="s">
        <v>87</v>
      </c>
      <c r="CN1" s="10" t="s">
        <v>88</v>
      </c>
      <c r="CO1" s="10" t="s">
        <v>86</v>
      </c>
      <c r="CP1" s="10" t="s">
        <v>87</v>
      </c>
      <c r="CQ1" s="1" t="s">
        <v>89</v>
      </c>
      <c r="CR1" s="1" t="s">
        <v>90</v>
      </c>
      <c r="CS1" s="1" t="s">
        <v>91</v>
      </c>
      <c r="CT1" s="1" t="s">
        <v>92</v>
      </c>
      <c r="CU1" s="10" t="s">
        <v>93</v>
      </c>
      <c r="CV1" s="1" t="s">
        <v>94</v>
      </c>
      <c r="CW1" s="1" t="s">
        <v>95</v>
      </c>
      <c r="CX1" s="1" t="s">
        <v>96</v>
      </c>
      <c r="CY1" s="1" t="s">
        <v>97</v>
      </c>
      <c r="CZ1" s="1" t="s">
        <v>98</v>
      </c>
      <c r="DA1" s="1" t="s">
        <v>99</v>
      </c>
      <c r="DB1" s="1" t="s">
        <v>99</v>
      </c>
      <c r="DC1" s="1" t="s">
        <v>100</v>
      </c>
      <c r="DD1" s="1" t="s">
        <v>100</v>
      </c>
      <c r="DE1" s="1" t="s">
        <v>101</v>
      </c>
      <c r="DF1" s="1" t="s">
        <v>101</v>
      </c>
      <c r="DG1" s="1" t="s">
        <v>102</v>
      </c>
      <c r="DH1" s="1" t="s">
        <v>103</v>
      </c>
      <c r="DI1" s="1" t="s">
        <v>104</v>
      </c>
      <c r="DJ1" s="1" t="s">
        <v>105</v>
      </c>
      <c r="DK1" s="1" t="s">
        <v>106</v>
      </c>
      <c r="DL1" s="1" t="s">
        <v>107</v>
      </c>
      <c r="DM1" s="1" t="s">
        <v>108</v>
      </c>
      <c r="DN1" s="28" t="s">
        <v>109</v>
      </c>
      <c r="DO1" s="1" t="s">
        <v>110</v>
      </c>
      <c r="DP1" s="1" t="s">
        <v>111</v>
      </c>
      <c r="DQ1" s="1" t="s">
        <v>112</v>
      </c>
      <c r="DR1" s="1" t="s">
        <v>113</v>
      </c>
      <c r="DS1" s="46" t="s">
        <v>114</v>
      </c>
      <c r="DT1" s="25" t="s">
        <v>115</v>
      </c>
      <c r="DU1" s="1" t="s">
        <v>116</v>
      </c>
      <c r="DV1" s="1" t="s">
        <v>117</v>
      </c>
      <c r="DW1" s="1" t="s">
        <v>118</v>
      </c>
      <c r="DX1" s="1" t="s">
        <v>119</v>
      </c>
      <c r="DY1" s="46" t="s">
        <v>120</v>
      </c>
      <c r="DZ1" s="28" t="s">
        <v>121</v>
      </c>
      <c r="EA1" s="28" t="s">
        <v>122</v>
      </c>
      <c r="EB1" s="25" t="s">
        <v>123</v>
      </c>
      <c r="EC1" s="25" t="s">
        <v>124</v>
      </c>
      <c r="ED1" s="25" t="s">
        <v>125</v>
      </c>
      <c r="EE1" s="25" t="s">
        <v>126</v>
      </c>
      <c r="EF1" s="25" t="s">
        <v>127</v>
      </c>
      <c r="EG1" s="25" t="s">
        <v>128</v>
      </c>
      <c r="EH1" s="1" t="s">
        <v>129</v>
      </c>
      <c r="EI1" s="1" t="s">
        <v>130</v>
      </c>
      <c r="EJ1" s="1" t="s">
        <v>130</v>
      </c>
      <c r="EK1" s="1" t="s">
        <v>130</v>
      </c>
      <c r="EL1" s="1" t="s">
        <v>130</v>
      </c>
      <c r="EM1" s="52" t="s">
        <v>131</v>
      </c>
      <c r="EN1" s="10" t="s">
        <v>132</v>
      </c>
      <c r="EO1" s="10" t="s">
        <v>132</v>
      </c>
      <c r="EP1" s="1" t="s">
        <v>133</v>
      </c>
      <c r="EQ1" s="25" t="s">
        <v>134</v>
      </c>
      <c r="ER1" s="1" t="s">
        <v>135</v>
      </c>
      <c r="ES1" s="1" t="s">
        <v>136</v>
      </c>
      <c r="ET1" s="1" t="s">
        <v>137</v>
      </c>
      <c r="EU1" s="1" t="s">
        <v>138</v>
      </c>
      <c r="EV1" s="1" t="s">
        <v>139</v>
      </c>
      <c r="EW1" s="25" t="s">
        <v>140</v>
      </c>
      <c r="EX1" s="1" t="s">
        <v>141</v>
      </c>
      <c r="EY1" s="38" t="s">
        <v>142</v>
      </c>
      <c r="EZ1" s="8" t="s">
        <v>143</v>
      </c>
      <c r="FA1" s="8" t="s">
        <v>144</v>
      </c>
      <c r="FB1" s="8" t="s">
        <v>145</v>
      </c>
      <c r="FC1" s="8" t="s">
        <v>146</v>
      </c>
      <c r="FD1" s="8" t="s">
        <v>147</v>
      </c>
      <c r="FE1" s="8" t="s">
        <v>148</v>
      </c>
      <c r="FF1" s="8" t="s">
        <v>149</v>
      </c>
      <c r="FG1" s="8" t="s">
        <v>150</v>
      </c>
      <c r="FH1" s="8" t="s">
        <v>151</v>
      </c>
      <c r="FI1" s="8" t="s">
        <v>152</v>
      </c>
      <c r="FJ1" s="8" t="s">
        <v>153</v>
      </c>
      <c r="FK1" s="8" t="s">
        <v>154</v>
      </c>
      <c r="FL1" s="8" t="s">
        <v>154</v>
      </c>
      <c r="FM1" s="8" t="s">
        <v>155</v>
      </c>
      <c r="FN1" s="8" t="s">
        <v>156</v>
      </c>
      <c r="FO1" s="8" t="s">
        <v>157</v>
      </c>
      <c r="FP1" s="8" t="s">
        <v>158</v>
      </c>
      <c r="FQ1" s="8" t="s">
        <v>158</v>
      </c>
      <c r="FR1" s="8" t="s">
        <v>159</v>
      </c>
      <c r="FS1" s="8" t="s">
        <v>160</v>
      </c>
      <c r="FT1" s="8" t="s">
        <v>161</v>
      </c>
      <c r="FU1" s="8" t="s">
        <v>162</v>
      </c>
      <c r="FV1" s="13" t="s">
        <v>163</v>
      </c>
      <c r="FW1" s="1" t="s">
        <v>164</v>
      </c>
      <c r="FX1" s="1" t="s">
        <v>165</v>
      </c>
    </row>
    <row r="2" spans="1:180" s="2" customFormat="1">
      <c r="R2" s="26"/>
      <c r="S2" s="26"/>
      <c r="AC2" s="11"/>
      <c r="AD2" s="11"/>
      <c r="AL2" s="4"/>
      <c r="AM2" s="4"/>
      <c r="AX2" s="4"/>
      <c r="AY2" s="4"/>
      <c r="AZ2" s="3"/>
      <c r="BA2" s="26"/>
      <c r="BB2" s="4"/>
      <c r="BC2" s="26"/>
      <c r="BD2" s="3"/>
      <c r="BE2" s="3"/>
      <c r="BF2" s="3"/>
      <c r="BG2" s="3"/>
      <c r="BH2" s="3"/>
      <c r="BI2" s="4"/>
      <c r="BJ2" s="4"/>
      <c r="BK2" s="4"/>
      <c r="BQ2" s="20"/>
      <c r="BR2" s="20"/>
      <c r="BS2" s="12"/>
      <c r="BT2" s="12"/>
      <c r="BU2" s="12"/>
      <c r="BV2" s="12"/>
      <c r="BW2" s="12"/>
      <c r="BX2" s="12"/>
      <c r="BY2" s="12"/>
      <c r="BZ2" s="12"/>
      <c r="CA2" s="12"/>
      <c r="CB2" s="12"/>
      <c r="CC2" s="12"/>
      <c r="CD2" s="12"/>
      <c r="CE2" s="32"/>
      <c r="CF2" s="32"/>
      <c r="CG2" s="27"/>
      <c r="CH2" s="3"/>
      <c r="CK2" s="11"/>
      <c r="CL2" s="11"/>
      <c r="CM2" s="11"/>
      <c r="CN2" s="11"/>
      <c r="CO2" s="11"/>
      <c r="CV2" s="4"/>
      <c r="CW2" s="4"/>
      <c r="CX2" s="4"/>
      <c r="DN2" s="23"/>
      <c r="DS2" s="48"/>
      <c r="DU2" s="17" t="s">
        <v>166</v>
      </c>
      <c r="DV2" s="17" t="s">
        <v>167</v>
      </c>
      <c r="DW2" s="17"/>
      <c r="DX2" s="17" t="s">
        <v>168</v>
      </c>
      <c r="DY2" s="47" t="s">
        <v>169</v>
      </c>
      <c r="DZ2" s="22" t="s">
        <v>170</v>
      </c>
      <c r="EA2" s="22" t="s">
        <v>171</v>
      </c>
      <c r="EB2" s="4"/>
      <c r="EC2" s="4"/>
      <c r="ED2" s="4"/>
      <c r="EE2" s="19" t="s">
        <v>172</v>
      </c>
      <c r="EF2" s="19" t="s">
        <v>173</v>
      </c>
      <c r="EG2" s="19" t="s">
        <v>174</v>
      </c>
      <c r="EM2" s="53"/>
      <c r="EN2" s="11"/>
      <c r="EO2" s="11"/>
      <c r="EQ2" s="26"/>
      <c r="EW2" s="26"/>
      <c r="EY2" s="4"/>
      <c r="EZ2" s="4"/>
      <c r="FA2" s="4"/>
      <c r="FB2" s="4"/>
      <c r="FC2" s="4"/>
      <c r="FD2" s="4"/>
      <c r="FE2" s="4"/>
      <c r="FF2" s="4"/>
      <c r="FG2" s="4"/>
      <c r="FH2" s="4"/>
      <c r="FI2" s="4"/>
      <c r="FJ2" s="4"/>
      <c r="FK2" s="4"/>
      <c r="FL2" s="4"/>
      <c r="FM2" s="4"/>
      <c r="FN2" s="4"/>
      <c r="FO2" s="4"/>
      <c r="FP2" s="4"/>
      <c r="FQ2" s="4"/>
      <c r="FR2" s="4"/>
      <c r="FS2" s="4"/>
      <c r="FT2" s="4"/>
      <c r="FU2" s="4"/>
      <c r="FV2" s="12"/>
    </row>
    <row r="3" spans="1:180" s="6" customFormat="1">
      <c r="A3" s="6" t="s">
        <v>175</v>
      </c>
      <c r="B3" s="6">
        <v>1997</v>
      </c>
      <c r="C3" s="6">
        <v>1997</v>
      </c>
      <c r="D3" s="6">
        <v>1997</v>
      </c>
      <c r="E3" s="6">
        <v>1997</v>
      </c>
      <c r="F3" s="6">
        <v>1997</v>
      </c>
      <c r="G3" s="6">
        <v>1997</v>
      </c>
      <c r="H3" s="6">
        <v>1997</v>
      </c>
      <c r="I3" s="6">
        <v>1997</v>
      </c>
      <c r="J3" s="6">
        <v>1997</v>
      </c>
      <c r="K3" s="6">
        <v>1997</v>
      </c>
      <c r="L3" s="6">
        <v>1997</v>
      </c>
      <c r="M3" s="6">
        <v>1997</v>
      </c>
      <c r="N3" s="6">
        <v>1997</v>
      </c>
      <c r="O3" s="6">
        <v>1997</v>
      </c>
      <c r="P3" s="6">
        <v>1997</v>
      </c>
      <c r="Q3" s="6">
        <v>1997</v>
      </c>
      <c r="R3" s="6" t="s">
        <v>176</v>
      </c>
      <c r="S3" s="6" t="s">
        <v>176</v>
      </c>
      <c r="T3" s="6" t="s">
        <v>177</v>
      </c>
      <c r="U3" s="6">
        <v>1996</v>
      </c>
      <c r="V3" s="6" t="s">
        <v>178</v>
      </c>
      <c r="W3" s="40">
        <v>1960</v>
      </c>
      <c r="X3" s="40">
        <v>1960</v>
      </c>
      <c r="Y3" s="40">
        <v>1980</v>
      </c>
      <c r="Z3" s="40">
        <v>1995</v>
      </c>
      <c r="AA3" s="40">
        <v>1996</v>
      </c>
      <c r="AB3" s="40" t="s">
        <v>179</v>
      </c>
      <c r="AC3" s="40" t="s">
        <v>180</v>
      </c>
      <c r="AD3" s="40" t="s">
        <v>178</v>
      </c>
      <c r="AE3" s="40" t="s">
        <v>178</v>
      </c>
      <c r="AF3" s="6">
        <v>1960</v>
      </c>
      <c r="AG3" s="6">
        <v>1990</v>
      </c>
      <c r="AH3" s="6" t="s">
        <v>181</v>
      </c>
      <c r="AI3" s="6" t="s">
        <v>182</v>
      </c>
      <c r="AJ3" s="6" t="s">
        <v>183</v>
      </c>
      <c r="AK3" s="6">
        <v>1994</v>
      </c>
      <c r="AL3" s="6">
        <v>1960</v>
      </c>
      <c r="AM3" s="6">
        <v>1985</v>
      </c>
      <c r="AN3" s="6" t="s">
        <v>184</v>
      </c>
      <c r="AO3" s="6" t="s">
        <v>185</v>
      </c>
      <c r="AP3" s="6">
        <v>1996</v>
      </c>
      <c r="AQ3" s="6" t="s">
        <v>178</v>
      </c>
      <c r="AR3" s="6">
        <v>1980</v>
      </c>
      <c r="AS3" s="6">
        <v>1996</v>
      </c>
      <c r="AT3" s="6">
        <v>1980</v>
      </c>
      <c r="AU3" s="6">
        <v>1996</v>
      </c>
      <c r="AV3" s="6">
        <v>1980</v>
      </c>
      <c r="AW3" s="6">
        <v>1996</v>
      </c>
      <c r="AX3" s="6">
        <v>1960</v>
      </c>
      <c r="AY3" s="6">
        <v>1990</v>
      </c>
      <c r="AZ3" s="6">
        <v>1990</v>
      </c>
      <c r="BA3" s="6" t="s">
        <v>182</v>
      </c>
      <c r="BB3" s="6" t="s">
        <v>182</v>
      </c>
      <c r="BC3" s="6" t="s">
        <v>186</v>
      </c>
      <c r="BD3" s="6">
        <v>1820</v>
      </c>
      <c r="BE3" s="6">
        <v>1870</v>
      </c>
      <c r="BF3" s="6">
        <v>1900</v>
      </c>
      <c r="BG3" s="6">
        <v>1960</v>
      </c>
      <c r="BH3" s="6">
        <v>1990</v>
      </c>
      <c r="BI3" s="6">
        <v>1960</v>
      </c>
      <c r="BJ3" s="6">
        <v>1990</v>
      </c>
      <c r="BK3" s="6" t="s">
        <v>187</v>
      </c>
      <c r="BL3" s="6">
        <v>1960</v>
      </c>
      <c r="BM3" s="6">
        <v>1994</v>
      </c>
      <c r="BN3" s="6">
        <v>1996</v>
      </c>
      <c r="BO3" s="6">
        <v>1996</v>
      </c>
      <c r="BP3" s="6">
        <v>1996</v>
      </c>
      <c r="BQ3" s="6" t="s">
        <v>188</v>
      </c>
      <c r="BR3" s="6" t="s">
        <v>188</v>
      </c>
      <c r="BS3" s="6">
        <v>1969</v>
      </c>
      <c r="BT3" s="6">
        <v>1969</v>
      </c>
      <c r="BU3" s="6">
        <v>1969</v>
      </c>
      <c r="BV3" s="6" t="s">
        <v>189</v>
      </c>
      <c r="BW3" s="6" t="s">
        <v>189</v>
      </c>
      <c r="BX3" s="6" t="s">
        <v>189</v>
      </c>
      <c r="BY3" s="6">
        <v>1969</v>
      </c>
      <c r="BZ3" s="6">
        <v>1969</v>
      </c>
      <c r="CA3" s="6">
        <v>1969</v>
      </c>
      <c r="CB3" s="6" t="s">
        <v>189</v>
      </c>
      <c r="CC3" s="6" t="s">
        <v>189</v>
      </c>
      <c r="CD3" s="6" t="s">
        <v>189</v>
      </c>
      <c r="CE3" s="6" t="s">
        <v>183</v>
      </c>
      <c r="CF3" s="6" t="s">
        <v>183</v>
      </c>
      <c r="CG3" s="6" t="s">
        <v>183</v>
      </c>
      <c r="CH3" s="6">
        <v>1995</v>
      </c>
      <c r="CI3" s="6">
        <v>1985</v>
      </c>
      <c r="CJ3" s="6" t="s">
        <v>190</v>
      </c>
      <c r="CK3" s="6">
        <v>1995</v>
      </c>
      <c r="CL3" s="6">
        <v>1995</v>
      </c>
      <c r="CM3" s="6">
        <v>1995</v>
      </c>
      <c r="CN3" s="6">
        <v>1985</v>
      </c>
      <c r="CO3" s="6">
        <v>1985</v>
      </c>
      <c r="CP3" s="6">
        <v>1985</v>
      </c>
      <c r="CQ3" s="6" t="s">
        <v>191</v>
      </c>
      <c r="CR3" s="6" t="s">
        <v>191</v>
      </c>
      <c r="CS3" s="6" t="s">
        <v>192</v>
      </c>
      <c r="CT3" s="6" t="s">
        <v>192</v>
      </c>
      <c r="CU3" s="6">
        <v>1995</v>
      </c>
      <c r="CV3" s="32" t="s">
        <v>193</v>
      </c>
      <c r="CW3" s="32" t="s">
        <v>194</v>
      </c>
      <c r="CX3" s="32" t="s">
        <v>194</v>
      </c>
      <c r="CY3" s="6">
        <v>1960</v>
      </c>
      <c r="CZ3" s="6">
        <v>1967</v>
      </c>
      <c r="DA3" s="6">
        <v>1973</v>
      </c>
      <c r="DC3" s="6">
        <v>1980</v>
      </c>
      <c r="DD3" s="6">
        <v>1990</v>
      </c>
      <c r="DE3" s="6">
        <v>1980</v>
      </c>
      <c r="DF3" s="6">
        <v>1990</v>
      </c>
      <c r="DG3" s="6">
        <v>1960</v>
      </c>
      <c r="DH3" s="6">
        <v>1990</v>
      </c>
      <c r="DI3" s="6" t="s">
        <v>181</v>
      </c>
      <c r="DJ3" s="6" t="s">
        <v>182</v>
      </c>
      <c r="DK3" s="6" t="s">
        <v>195</v>
      </c>
      <c r="DL3" s="6">
        <v>1988</v>
      </c>
      <c r="DM3" s="6" t="s">
        <v>196</v>
      </c>
      <c r="DN3" s="6" t="s">
        <v>181</v>
      </c>
      <c r="DO3" s="6">
        <v>1960</v>
      </c>
      <c r="DP3" s="6">
        <v>1993</v>
      </c>
      <c r="DQ3" s="6">
        <v>1997</v>
      </c>
      <c r="DR3" s="6" t="s">
        <v>197</v>
      </c>
      <c r="DS3" s="48" t="s">
        <v>198</v>
      </c>
      <c r="DT3" s="6" t="s">
        <v>197</v>
      </c>
      <c r="DU3" s="6">
        <v>1960</v>
      </c>
      <c r="DV3" s="6">
        <v>1996</v>
      </c>
      <c r="DW3" s="6">
        <v>1996</v>
      </c>
      <c r="DX3" s="6" t="s">
        <v>179</v>
      </c>
      <c r="DY3" s="48" t="s">
        <v>179</v>
      </c>
      <c r="DZ3" s="6" t="s">
        <v>179</v>
      </c>
      <c r="EA3" s="6" t="s">
        <v>179</v>
      </c>
      <c r="EB3" s="6" t="s">
        <v>199</v>
      </c>
      <c r="EC3" s="6" t="s">
        <v>199</v>
      </c>
      <c r="ED3" s="6" t="s">
        <v>199</v>
      </c>
      <c r="EE3" s="6" t="s">
        <v>179</v>
      </c>
      <c r="EF3" s="6" t="s">
        <v>179</v>
      </c>
      <c r="EG3" s="6" t="s">
        <v>179</v>
      </c>
      <c r="EH3" s="40">
        <v>1996</v>
      </c>
      <c r="EI3" s="40">
        <v>1960</v>
      </c>
      <c r="EJ3" s="40">
        <v>1980</v>
      </c>
      <c r="EK3" s="40">
        <v>1995</v>
      </c>
      <c r="EL3" s="40">
        <v>1996</v>
      </c>
      <c r="EM3" s="54" t="s">
        <v>179</v>
      </c>
      <c r="EN3" s="40" t="s">
        <v>200</v>
      </c>
      <c r="EO3" s="40" t="s">
        <v>201</v>
      </c>
      <c r="EP3" s="6" t="s">
        <v>193</v>
      </c>
      <c r="EQ3" s="6" t="s">
        <v>193</v>
      </c>
      <c r="ER3" s="6" t="s">
        <v>202</v>
      </c>
      <c r="ES3" s="6">
        <v>1990</v>
      </c>
      <c r="ET3" s="6">
        <v>1985</v>
      </c>
      <c r="EU3" s="6">
        <v>1980</v>
      </c>
      <c r="EV3" s="6">
        <v>1975</v>
      </c>
      <c r="EW3" s="6" t="s">
        <v>203</v>
      </c>
      <c r="EX3" s="6">
        <v>2000</v>
      </c>
      <c r="EY3" s="6">
        <v>1994</v>
      </c>
      <c r="EZ3" s="6">
        <v>1990</v>
      </c>
      <c r="FA3" s="6">
        <v>1994</v>
      </c>
      <c r="FB3" s="6">
        <v>1994</v>
      </c>
      <c r="FC3" s="6">
        <v>1990</v>
      </c>
      <c r="FD3" s="6" t="s">
        <v>204</v>
      </c>
      <c r="FE3" s="6">
        <v>1990</v>
      </c>
      <c r="FF3" s="6">
        <v>1994</v>
      </c>
      <c r="FG3" s="6" t="s">
        <v>205</v>
      </c>
      <c r="FH3" s="6">
        <v>1994</v>
      </c>
      <c r="FI3" s="6">
        <v>1994</v>
      </c>
      <c r="FJ3" s="6">
        <v>1992</v>
      </c>
      <c r="FK3" s="6">
        <v>1990</v>
      </c>
      <c r="FL3" s="6">
        <v>1970</v>
      </c>
      <c r="FM3" s="6">
        <v>1990</v>
      </c>
      <c r="FN3" s="6">
        <v>1990</v>
      </c>
      <c r="FO3" s="6" t="s">
        <v>206</v>
      </c>
      <c r="FP3" s="6">
        <v>1970</v>
      </c>
      <c r="FQ3" s="6">
        <v>1990</v>
      </c>
      <c r="FR3" s="6">
        <v>1970</v>
      </c>
      <c r="FS3" s="6">
        <v>1990</v>
      </c>
      <c r="FT3" s="6">
        <v>1990</v>
      </c>
      <c r="FU3" s="6">
        <v>1994</v>
      </c>
      <c r="FV3" s="6">
        <v>1999</v>
      </c>
    </row>
    <row r="4" spans="1:180" s="2" customFormat="1">
      <c r="A4" s="2" t="s">
        <v>207</v>
      </c>
      <c r="B4" s="2" t="s">
        <v>208</v>
      </c>
      <c r="C4" s="2" t="s">
        <v>209</v>
      </c>
      <c r="D4" s="2" t="s">
        <v>209</v>
      </c>
      <c r="E4" s="2" t="s">
        <v>209</v>
      </c>
      <c r="F4" s="2" t="s">
        <v>209</v>
      </c>
      <c r="G4" s="2" t="s">
        <v>209</v>
      </c>
      <c r="H4" s="2" t="s">
        <v>209</v>
      </c>
      <c r="I4" s="2" t="s">
        <v>209</v>
      </c>
      <c r="J4" s="2" t="s">
        <v>209</v>
      </c>
      <c r="K4" s="2" t="s">
        <v>209</v>
      </c>
      <c r="L4" s="2" t="s">
        <v>209</v>
      </c>
      <c r="M4" s="2" t="s">
        <v>209</v>
      </c>
      <c r="N4" s="2" t="s">
        <v>209</v>
      </c>
      <c r="O4" s="2" t="s">
        <v>209</v>
      </c>
      <c r="P4" s="2" t="s">
        <v>209</v>
      </c>
      <c r="Q4" s="2" t="s">
        <v>209</v>
      </c>
      <c r="R4" s="26" t="s">
        <v>208</v>
      </c>
      <c r="S4" s="26" t="s">
        <v>208</v>
      </c>
      <c r="T4" s="2" t="s">
        <v>208</v>
      </c>
      <c r="U4" s="2" t="s">
        <v>208</v>
      </c>
      <c r="V4" s="2" t="s">
        <v>210</v>
      </c>
      <c r="W4" s="2" t="s">
        <v>208</v>
      </c>
      <c r="X4" s="2" t="s">
        <v>208</v>
      </c>
      <c r="Y4" s="2" t="s">
        <v>208</v>
      </c>
      <c r="Z4" s="2" t="s">
        <v>208</v>
      </c>
      <c r="AA4" s="2" t="s">
        <v>208</v>
      </c>
      <c r="AB4" s="2" t="s">
        <v>208</v>
      </c>
      <c r="AC4" s="11" t="s">
        <v>210</v>
      </c>
      <c r="AD4" s="11" t="s">
        <v>210</v>
      </c>
      <c r="AE4" s="11" t="s">
        <v>210</v>
      </c>
      <c r="AF4" s="2" t="s">
        <v>208</v>
      </c>
      <c r="AG4" s="2" t="s">
        <v>208</v>
      </c>
      <c r="AH4" s="2" t="s">
        <v>208</v>
      </c>
      <c r="AI4" s="2" t="s">
        <v>210</v>
      </c>
      <c r="AJ4" s="2" t="s">
        <v>208</v>
      </c>
      <c r="AK4" s="2" t="s">
        <v>208</v>
      </c>
      <c r="AL4" s="23" t="s">
        <v>208</v>
      </c>
      <c r="AM4" s="23" t="s">
        <v>208</v>
      </c>
      <c r="AN4" s="23" t="s">
        <v>208</v>
      </c>
      <c r="AO4" s="23" t="s">
        <v>210</v>
      </c>
      <c r="AP4" s="2" t="s">
        <v>208</v>
      </c>
      <c r="AQ4" s="2" t="s">
        <v>210</v>
      </c>
      <c r="AR4" s="2" t="s">
        <v>208</v>
      </c>
      <c r="AS4" s="2" t="s">
        <v>208</v>
      </c>
      <c r="AT4" s="2" t="s">
        <v>208</v>
      </c>
      <c r="AU4" s="2" t="s">
        <v>208</v>
      </c>
      <c r="AV4" s="2" t="s">
        <v>208</v>
      </c>
      <c r="AW4" s="2" t="s">
        <v>208</v>
      </c>
      <c r="AX4" s="2" t="s">
        <v>208</v>
      </c>
      <c r="AY4" s="2" t="s">
        <v>208</v>
      </c>
      <c r="AZ4" s="2" t="s">
        <v>208</v>
      </c>
      <c r="BA4" s="26" t="s">
        <v>210</v>
      </c>
      <c r="BB4" s="2" t="s">
        <v>210</v>
      </c>
      <c r="BC4" s="26" t="s">
        <v>210</v>
      </c>
      <c r="BD4" s="3" t="s">
        <v>208</v>
      </c>
      <c r="BE4" s="3" t="s">
        <v>208</v>
      </c>
      <c r="BF4" s="3" t="s">
        <v>208</v>
      </c>
      <c r="BG4" s="3" t="s">
        <v>208</v>
      </c>
      <c r="BH4" s="3" t="s">
        <v>208</v>
      </c>
      <c r="BI4" s="2" t="s">
        <v>208</v>
      </c>
      <c r="BJ4" s="2" t="s">
        <v>208</v>
      </c>
      <c r="BK4" s="2" t="s">
        <v>208</v>
      </c>
      <c r="BL4" s="2" t="s">
        <v>208</v>
      </c>
      <c r="BM4" s="2" t="s">
        <v>208</v>
      </c>
      <c r="BN4" s="2" t="s">
        <v>208</v>
      </c>
      <c r="BO4" s="2" t="s">
        <v>208</v>
      </c>
      <c r="BP4" s="2" t="s">
        <v>208</v>
      </c>
      <c r="BQ4" s="26" t="s">
        <v>211</v>
      </c>
      <c r="BR4" s="26" t="s">
        <v>211</v>
      </c>
      <c r="BS4" s="11" t="s">
        <v>208</v>
      </c>
      <c r="BT4" s="11" t="s">
        <v>208</v>
      </c>
      <c r="BU4" s="11" t="s">
        <v>208</v>
      </c>
      <c r="BV4" s="11" t="s">
        <v>208</v>
      </c>
      <c r="BW4" s="11" t="s">
        <v>208</v>
      </c>
      <c r="BX4" s="11" t="s">
        <v>208</v>
      </c>
      <c r="BY4" s="11" t="s">
        <v>208</v>
      </c>
      <c r="BZ4" s="11" t="s">
        <v>208</v>
      </c>
      <c r="CA4" s="11" t="s">
        <v>208</v>
      </c>
      <c r="CB4" s="11" t="s">
        <v>208</v>
      </c>
      <c r="CC4" s="11" t="s">
        <v>208</v>
      </c>
      <c r="CD4" s="11" t="s">
        <v>208</v>
      </c>
      <c r="CE4" s="6" t="s">
        <v>208</v>
      </c>
      <c r="CF4" s="6" t="s">
        <v>208</v>
      </c>
      <c r="CG4" s="35" t="s">
        <v>208</v>
      </c>
      <c r="CH4" s="3" t="s">
        <v>208</v>
      </c>
      <c r="CI4" s="2" t="s">
        <v>208</v>
      </c>
      <c r="CJ4" s="2" t="s">
        <v>210</v>
      </c>
      <c r="CK4" s="3" t="s">
        <v>208</v>
      </c>
      <c r="CL4" s="3" t="s">
        <v>208</v>
      </c>
      <c r="CM4" s="11" t="s">
        <v>208</v>
      </c>
      <c r="CN4" s="3" t="s">
        <v>208</v>
      </c>
      <c r="CO4" s="11" t="s">
        <v>208</v>
      </c>
      <c r="CP4" s="3" t="s">
        <v>208</v>
      </c>
      <c r="CQ4" s="2" t="s">
        <v>208</v>
      </c>
      <c r="CR4" s="2" t="s">
        <v>208</v>
      </c>
      <c r="CS4" s="2" t="s">
        <v>210</v>
      </c>
      <c r="CT4" s="2" t="s">
        <v>210</v>
      </c>
      <c r="CU4" s="2" t="s">
        <v>208</v>
      </c>
      <c r="CV4" s="4" t="s">
        <v>208</v>
      </c>
      <c r="CW4" s="4" t="s">
        <v>208</v>
      </c>
      <c r="CX4" s="4" t="s">
        <v>208</v>
      </c>
      <c r="CY4" s="2" t="s">
        <v>208</v>
      </c>
      <c r="CZ4" s="2" t="s">
        <v>208</v>
      </c>
      <c r="DA4" s="2" t="s">
        <v>208</v>
      </c>
      <c r="DC4" s="2" t="s">
        <v>208</v>
      </c>
      <c r="DD4" s="2" t="s">
        <v>208</v>
      </c>
      <c r="DE4" s="2" t="s">
        <v>208</v>
      </c>
      <c r="DF4" s="2" t="s">
        <v>208</v>
      </c>
      <c r="DG4" s="2" t="s">
        <v>208</v>
      </c>
      <c r="DH4" s="2" t="s">
        <v>208</v>
      </c>
      <c r="DI4" s="2" t="s">
        <v>208</v>
      </c>
      <c r="DJ4" s="2" t="s">
        <v>210</v>
      </c>
      <c r="DK4" s="2" t="s">
        <v>211</v>
      </c>
      <c r="DL4" s="2" t="s">
        <v>211</v>
      </c>
      <c r="DM4" s="2" t="s">
        <v>208</v>
      </c>
      <c r="DN4" s="23" t="s">
        <v>208</v>
      </c>
      <c r="DO4" s="2" t="s">
        <v>208</v>
      </c>
      <c r="DP4" s="2" t="s">
        <v>208</v>
      </c>
      <c r="DQ4" s="2" t="s">
        <v>208</v>
      </c>
      <c r="DR4" s="2" t="s">
        <v>210</v>
      </c>
      <c r="DS4" s="48" t="s">
        <v>210</v>
      </c>
      <c r="DT4" s="2" t="s">
        <v>210</v>
      </c>
      <c r="DU4" s="2" t="s">
        <v>208</v>
      </c>
      <c r="DV4" s="2" t="s">
        <v>208</v>
      </c>
      <c r="DW4" s="2" t="s">
        <v>208</v>
      </c>
      <c r="DX4" s="2" t="s">
        <v>210</v>
      </c>
      <c r="DY4" s="48" t="s">
        <v>210</v>
      </c>
      <c r="DZ4" s="23" t="s">
        <v>210</v>
      </c>
      <c r="EA4" s="23" t="s">
        <v>210</v>
      </c>
      <c r="EB4" s="2" t="s">
        <v>210</v>
      </c>
      <c r="EC4" s="2" t="s">
        <v>210</v>
      </c>
      <c r="ED4" s="2" t="s">
        <v>210</v>
      </c>
      <c r="EE4" s="2" t="s">
        <v>210</v>
      </c>
      <c r="EF4" s="2" t="s">
        <v>210</v>
      </c>
      <c r="EG4" s="2" t="s">
        <v>210</v>
      </c>
      <c r="EH4" s="2" t="s">
        <v>212</v>
      </c>
      <c r="EI4" s="2" t="s">
        <v>208</v>
      </c>
      <c r="EJ4" s="2" t="s">
        <v>208</v>
      </c>
      <c r="EK4" s="2" t="s">
        <v>208</v>
      </c>
      <c r="EL4" s="2" t="s">
        <v>208</v>
      </c>
      <c r="EM4" s="53" t="s">
        <v>210</v>
      </c>
      <c r="EN4" s="11" t="s">
        <v>210</v>
      </c>
      <c r="EO4" s="11" t="s">
        <v>210</v>
      </c>
      <c r="EP4" s="2" t="s">
        <v>208</v>
      </c>
      <c r="EQ4" s="26" t="s">
        <v>208</v>
      </c>
      <c r="ER4" s="2" t="s">
        <v>208</v>
      </c>
      <c r="ES4" s="2" t="s">
        <v>208</v>
      </c>
      <c r="ET4" s="2" t="s">
        <v>208</v>
      </c>
      <c r="EU4" s="2" t="s">
        <v>208</v>
      </c>
      <c r="EV4" s="2" t="s">
        <v>208</v>
      </c>
      <c r="EW4" s="26" t="s">
        <v>208</v>
      </c>
      <c r="EX4" s="2" t="s">
        <v>208</v>
      </c>
      <c r="EY4" s="39" t="s">
        <v>208</v>
      </c>
      <c r="EZ4" s="4" t="s">
        <v>211</v>
      </c>
      <c r="FA4" s="39" t="s">
        <v>208</v>
      </c>
      <c r="FB4" s="4" t="s">
        <v>210</v>
      </c>
      <c r="FC4" s="4" t="s">
        <v>211</v>
      </c>
      <c r="FD4" s="4" t="s">
        <v>208</v>
      </c>
      <c r="FE4" s="4" t="s">
        <v>208</v>
      </c>
      <c r="FF4" s="4" t="s">
        <v>208</v>
      </c>
      <c r="FG4" s="4" t="s">
        <v>210</v>
      </c>
      <c r="FH4" s="4" t="s">
        <v>208</v>
      </c>
      <c r="FI4" s="4" t="s">
        <v>208</v>
      </c>
      <c r="FJ4" s="4" t="s">
        <v>210</v>
      </c>
      <c r="FK4" s="4" t="s">
        <v>208</v>
      </c>
      <c r="FL4" s="4" t="s">
        <v>208</v>
      </c>
      <c r="FM4" s="4" t="s">
        <v>210</v>
      </c>
      <c r="FN4" s="4" t="s">
        <v>211</v>
      </c>
      <c r="FO4" s="4" t="s">
        <v>208</v>
      </c>
      <c r="FP4" s="4" t="s">
        <v>208</v>
      </c>
      <c r="FQ4" s="4" t="s">
        <v>208</v>
      </c>
      <c r="FR4" s="4" t="s">
        <v>208</v>
      </c>
      <c r="FS4" s="4" t="s">
        <v>208</v>
      </c>
      <c r="FT4" s="4" t="s">
        <v>211</v>
      </c>
      <c r="FU4" s="4" t="s">
        <v>211</v>
      </c>
      <c r="FV4" s="12" t="s">
        <v>211</v>
      </c>
    </row>
    <row r="5" spans="1:180" s="2" customFormat="1">
      <c r="A5" s="2" t="s">
        <v>213</v>
      </c>
      <c r="B5" s="2" t="s">
        <v>214</v>
      </c>
      <c r="C5" s="2" t="s">
        <v>215</v>
      </c>
      <c r="D5" s="2" t="s">
        <v>215</v>
      </c>
      <c r="E5" s="2" t="s">
        <v>215</v>
      </c>
      <c r="F5" s="2" t="s">
        <v>215</v>
      </c>
      <c r="G5" s="2" t="s">
        <v>215</v>
      </c>
      <c r="H5" s="2" t="s">
        <v>215</v>
      </c>
      <c r="I5" s="2" t="s">
        <v>215</v>
      </c>
      <c r="J5" s="2" t="s">
        <v>215</v>
      </c>
      <c r="K5" s="2" t="s">
        <v>215</v>
      </c>
      <c r="L5" s="2" t="s">
        <v>215</v>
      </c>
      <c r="M5" s="2" t="s">
        <v>215</v>
      </c>
      <c r="N5" s="2" t="s">
        <v>216</v>
      </c>
      <c r="O5" s="2" t="s">
        <v>216</v>
      </c>
      <c r="P5" s="2" t="s">
        <v>216</v>
      </c>
      <c r="Q5" s="2" t="s">
        <v>216</v>
      </c>
      <c r="R5" s="26" t="s">
        <v>217</v>
      </c>
      <c r="S5" s="26" t="s">
        <v>217</v>
      </c>
      <c r="T5" s="2" t="s">
        <v>217</v>
      </c>
      <c r="U5" s="2" t="s">
        <v>218</v>
      </c>
      <c r="V5" s="2" t="s">
        <v>218</v>
      </c>
      <c r="W5" s="2" t="s">
        <v>218</v>
      </c>
      <c r="X5" s="2" t="s">
        <v>218</v>
      </c>
      <c r="Y5" s="2" t="s">
        <v>218</v>
      </c>
      <c r="Z5" s="2" t="s">
        <v>218</v>
      </c>
      <c r="AA5" s="2" t="s">
        <v>218</v>
      </c>
      <c r="AB5" s="2" t="s">
        <v>218</v>
      </c>
      <c r="AC5" s="11" t="s">
        <v>218</v>
      </c>
      <c r="AD5" s="11" t="s">
        <v>218</v>
      </c>
      <c r="AE5" s="11" t="s">
        <v>218</v>
      </c>
      <c r="AF5" s="2" t="s">
        <v>218</v>
      </c>
      <c r="AG5" s="2" t="s">
        <v>218</v>
      </c>
      <c r="AH5" s="2" t="s">
        <v>218</v>
      </c>
      <c r="AI5" s="2" t="s">
        <v>218</v>
      </c>
      <c r="AJ5" s="2" t="s">
        <v>218</v>
      </c>
      <c r="AK5" s="23" t="s">
        <v>219</v>
      </c>
      <c r="AL5" s="23" t="s">
        <v>219</v>
      </c>
      <c r="AM5" s="23" t="s">
        <v>219</v>
      </c>
      <c r="AN5" s="23" t="s">
        <v>219</v>
      </c>
      <c r="AO5" s="23" t="s">
        <v>219</v>
      </c>
      <c r="AP5" s="2" t="s">
        <v>220</v>
      </c>
      <c r="AQ5" s="2" t="s">
        <v>220</v>
      </c>
      <c r="AR5" s="2" t="s">
        <v>220</v>
      </c>
      <c r="AS5" s="2" t="s">
        <v>220</v>
      </c>
      <c r="AT5" s="2" t="s">
        <v>220</v>
      </c>
      <c r="AU5" s="2" t="s">
        <v>220</v>
      </c>
      <c r="AV5" s="2" t="s">
        <v>220</v>
      </c>
      <c r="AW5" s="2" t="s">
        <v>220</v>
      </c>
      <c r="AX5" s="2" t="s">
        <v>221</v>
      </c>
      <c r="AY5" s="2" t="s">
        <v>221</v>
      </c>
      <c r="AZ5" s="2" t="s">
        <v>221</v>
      </c>
      <c r="BA5" s="26" t="s">
        <v>221</v>
      </c>
      <c r="BB5" s="2" t="s">
        <v>221</v>
      </c>
      <c r="BC5" s="26" t="s">
        <v>221</v>
      </c>
      <c r="BD5" s="3" t="s">
        <v>221</v>
      </c>
      <c r="BE5" s="3" t="s">
        <v>221</v>
      </c>
      <c r="BF5" s="3" t="s">
        <v>221</v>
      </c>
      <c r="BG5" s="3" t="s">
        <v>221</v>
      </c>
      <c r="BH5" s="3" t="s">
        <v>221</v>
      </c>
      <c r="BI5" s="2" t="s">
        <v>221</v>
      </c>
      <c r="BJ5" s="2" t="s">
        <v>221</v>
      </c>
      <c r="BK5" s="2" t="s">
        <v>221</v>
      </c>
      <c r="BL5" s="2" t="s">
        <v>221</v>
      </c>
      <c r="BM5" s="2" t="s">
        <v>221</v>
      </c>
      <c r="BN5" s="2" t="s">
        <v>221</v>
      </c>
      <c r="BO5" s="2" t="s">
        <v>221</v>
      </c>
      <c r="BP5" s="2" t="s">
        <v>221</v>
      </c>
      <c r="BQ5" s="26" t="s">
        <v>221</v>
      </c>
      <c r="BR5" s="26" t="s">
        <v>221</v>
      </c>
      <c r="BS5" s="11" t="s">
        <v>222</v>
      </c>
      <c r="BT5" s="11" t="s">
        <v>222</v>
      </c>
      <c r="BU5" s="11" t="s">
        <v>222</v>
      </c>
      <c r="BV5" s="11" t="s">
        <v>222</v>
      </c>
      <c r="BW5" s="11" t="s">
        <v>222</v>
      </c>
      <c r="BX5" s="11" t="s">
        <v>222</v>
      </c>
      <c r="BY5" s="11" t="s">
        <v>222</v>
      </c>
      <c r="BZ5" s="11" t="s">
        <v>222</v>
      </c>
      <c r="CA5" s="11" t="s">
        <v>222</v>
      </c>
      <c r="CB5" s="11" t="s">
        <v>222</v>
      </c>
      <c r="CC5" s="11" t="s">
        <v>222</v>
      </c>
      <c r="CD5" s="11" t="s">
        <v>222</v>
      </c>
      <c r="CE5" s="6" t="s">
        <v>222</v>
      </c>
      <c r="CF5" s="6" t="s">
        <v>222</v>
      </c>
      <c r="CG5" s="35" t="s">
        <v>222</v>
      </c>
      <c r="CH5" s="3" t="s">
        <v>223</v>
      </c>
      <c r="CI5" s="2" t="s">
        <v>223</v>
      </c>
      <c r="CJ5" s="2" t="s">
        <v>223</v>
      </c>
      <c r="CK5" s="3" t="s">
        <v>223</v>
      </c>
      <c r="CL5" s="3" t="s">
        <v>223</v>
      </c>
      <c r="CM5" s="11" t="s">
        <v>223</v>
      </c>
      <c r="CN5" s="3" t="s">
        <v>223</v>
      </c>
      <c r="CO5" s="11" t="s">
        <v>223</v>
      </c>
      <c r="CP5" s="3" t="s">
        <v>223</v>
      </c>
      <c r="CQ5" s="2" t="s">
        <v>223</v>
      </c>
      <c r="CR5" s="2" t="s">
        <v>223</v>
      </c>
      <c r="CS5" s="2" t="s">
        <v>223</v>
      </c>
      <c r="CT5" s="2" t="s">
        <v>223</v>
      </c>
      <c r="CU5" s="2" t="s">
        <v>223</v>
      </c>
      <c r="CV5" s="4" t="s">
        <v>223</v>
      </c>
      <c r="CW5" s="4" t="s">
        <v>223</v>
      </c>
      <c r="CX5" s="4" t="s">
        <v>223</v>
      </c>
      <c r="CY5" s="2" t="s">
        <v>224</v>
      </c>
      <c r="CZ5" s="2" t="s">
        <v>224</v>
      </c>
      <c r="DA5" s="2" t="s">
        <v>224</v>
      </c>
      <c r="DC5" s="2" t="s">
        <v>225</v>
      </c>
      <c r="DD5" s="2" t="s">
        <v>225</v>
      </c>
      <c r="DE5" s="2" t="s">
        <v>225</v>
      </c>
      <c r="DF5" s="2" t="s">
        <v>225</v>
      </c>
      <c r="DG5" s="2" t="s">
        <v>226</v>
      </c>
      <c r="DH5" s="2" t="s">
        <v>226</v>
      </c>
      <c r="DI5" s="2" t="s">
        <v>226</v>
      </c>
      <c r="DJ5" s="2" t="s">
        <v>226</v>
      </c>
      <c r="DK5" s="2" t="s">
        <v>226</v>
      </c>
      <c r="DL5" s="2" t="s">
        <v>226</v>
      </c>
      <c r="DM5" s="2" t="s">
        <v>226</v>
      </c>
      <c r="DN5" s="23" t="s">
        <v>226</v>
      </c>
      <c r="DO5" s="2" t="s">
        <v>227</v>
      </c>
      <c r="DP5" s="2" t="s">
        <v>227</v>
      </c>
      <c r="DQ5" s="2" t="s">
        <v>227</v>
      </c>
      <c r="DR5" s="2" t="s">
        <v>227</v>
      </c>
      <c r="DS5" s="48" t="s">
        <v>227</v>
      </c>
      <c r="DT5" s="2" t="s">
        <v>227</v>
      </c>
      <c r="DU5" s="2" t="s">
        <v>227</v>
      </c>
      <c r="DV5" s="2" t="s">
        <v>227</v>
      </c>
      <c r="DW5" s="2" t="s">
        <v>227</v>
      </c>
      <c r="DX5" s="2" t="s">
        <v>227</v>
      </c>
      <c r="DY5" s="48" t="s">
        <v>227</v>
      </c>
      <c r="DZ5" s="23" t="s">
        <v>227</v>
      </c>
      <c r="EA5" s="23" t="s">
        <v>227</v>
      </c>
      <c r="EB5" s="2" t="s">
        <v>227</v>
      </c>
      <c r="EC5" s="2" t="s">
        <v>227</v>
      </c>
      <c r="ED5" s="2" t="s">
        <v>227</v>
      </c>
      <c r="EE5" s="2" t="s">
        <v>227</v>
      </c>
      <c r="EF5" s="2" t="s">
        <v>227</v>
      </c>
      <c r="EG5" s="2" t="s">
        <v>227</v>
      </c>
      <c r="EH5" s="2" t="s">
        <v>227</v>
      </c>
      <c r="EI5" s="2" t="s">
        <v>227</v>
      </c>
      <c r="EJ5" s="2" t="s">
        <v>227</v>
      </c>
      <c r="EK5" s="2" t="s">
        <v>227</v>
      </c>
      <c r="EL5" s="2" t="s">
        <v>227</v>
      </c>
      <c r="EM5" s="53" t="s">
        <v>227</v>
      </c>
      <c r="EN5" s="11" t="s">
        <v>227</v>
      </c>
      <c r="EO5" s="11" t="s">
        <v>227</v>
      </c>
      <c r="EP5" s="2" t="s">
        <v>228</v>
      </c>
      <c r="EQ5" s="26" t="s">
        <v>228</v>
      </c>
      <c r="ER5" s="2" t="s">
        <v>224</v>
      </c>
      <c r="ES5" s="2" t="s">
        <v>224</v>
      </c>
      <c r="ET5" s="2" t="s">
        <v>224</v>
      </c>
      <c r="EU5" s="2" t="s">
        <v>224</v>
      </c>
      <c r="EV5" s="2" t="s">
        <v>224</v>
      </c>
      <c r="EW5" s="26" t="s">
        <v>224</v>
      </c>
      <c r="EX5" s="2" t="s">
        <v>229</v>
      </c>
      <c r="EY5" s="4" t="s">
        <v>230</v>
      </c>
      <c r="EZ5" s="4" t="s">
        <v>227</v>
      </c>
      <c r="FA5" s="4" t="s">
        <v>227</v>
      </c>
      <c r="FB5" s="4" t="s">
        <v>227</v>
      </c>
      <c r="FC5" s="4" t="s">
        <v>227</v>
      </c>
      <c r="FD5" s="4" t="s">
        <v>231</v>
      </c>
      <c r="FE5" s="4" t="s">
        <v>227</v>
      </c>
      <c r="FF5" s="4" t="s">
        <v>232</v>
      </c>
      <c r="FG5" s="4" t="s">
        <v>232</v>
      </c>
      <c r="FH5" s="4" t="s">
        <v>219</v>
      </c>
      <c r="FI5" s="4" t="s">
        <v>219</v>
      </c>
      <c r="FJ5" s="4" t="s">
        <v>219</v>
      </c>
      <c r="FK5" s="4" t="s">
        <v>219</v>
      </c>
      <c r="FL5" s="4" t="s">
        <v>219</v>
      </c>
      <c r="FM5" s="4" t="s">
        <v>219</v>
      </c>
      <c r="FN5" s="4" t="s">
        <v>219</v>
      </c>
      <c r="FO5" s="4" t="s">
        <v>230</v>
      </c>
      <c r="FP5" s="4" t="s">
        <v>220</v>
      </c>
      <c r="FQ5" s="4" t="s">
        <v>220</v>
      </c>
      <c r="FR5" s="4" t="s">
        <v>220</v>
      </c>
      <c r="FS5" s="4" t="s">
        <v>220</v>
      </c>
      <c r="FT5" s="4" t="s">
        <v>220</v>
      </c>
      <c r="FU5" s="4" t="s">
        <v>221</v>
      </c>
      <c r="FV5" s="12" t="s">
        <v>220</v>
      </c>
    </row>
    <row r="6" spans="1:180" s="2" customFormat="1">
      <c r="A6" s="2" t="s">
        <v>233</v>
      </c>
      <c r="B6" s="2" t="s">
        <v>234</v>
      </c>
      <c r="C6" s="2" t="s">
        <v>234</v>
      </c>
      <c r="D6" s="2" t="s">
        <v>234</v>
      </c>
      <c r="E6" s="2" t="s">
        <v>234</v>
      </c>
      <c r="F6" s="2" t="s">
        <v>234</v>
      </c>
      <c r="G6" s="2" t="s">
        <v>234</v>
      </c>
      <c r="H6" s="2" t="s">
        <v>234</v>
      </c>
      <c r="I6" s="2" t="s">
        <v>234</v>
      </c>
      <c r="J6" s="2" t="s">
        <v>234</v>
      </c>
      <c r="K6" s="2" t="s">
        <v>234</v>
      </c>
      <c r="L6" s="2" t="s">
        <v>234</v>
      </c>
      <c r="M6" s="2" t="s">
        <v>234</v>
      </c>
      <c r="N6" s="2" t="s">
        <v>234</v>
      </c>
      <c r="O6" s="2" t="s">
        <v>234</v>
      </c>
      <c r="P6" s="2" t="s">
        <v>234</v>
      </c>
      <c r="Q6" s="2" t="s">
        <v>234</v>
      </c>
      <c r="R6" s="26" t="s">
        <v>234</v>
      </c>
      <c r="S6" s="26" t="s">
        <v>234</v>
      </c>
      <c r="T6" s="2" t="s">
        <v>235</v>
      </c>
      <c r="U6" s="2" t="s">
        <v>235</v>
      </c>
      <c r="V6" s="2" t="s">
        <v>235</v>
      </c>
      <c r="W6" s="2" t="s">
        <v>236</v>
      </c>
      <c r="X6" s="2" t="s">
        <v>236</v>
      </c>
      <c r="Y6" s="2" t="s">
        <v>236</v>
      </c>
      <c r="Z6" s="2" t="s">
        <v>236</v>
      </c>
      <c r="AA6" s="2" t="s">
        <v>236</v>
      </c>
      <c r="AB6" s="2" t="s">
        <v>236</v>
      </c>
      <c r="AC6" s="11" t="s">
        <v>236</v>
      </c>
      <c r="AD6" s="11" t="s">
        <v>236</v>
      </c>
      <c r="AE6" s="11" t="s">
        <v>236</v>
      </c>
      <c r="AF6" s="2" t="s">
        <v>235</v>
      </c>
      <c r="AG6" s="2" t="s">
        <v>235</v>
      </c>
      <c r="AH6" s="2" t="s">
        <v>235</v>
      </c>
      <c r="AI6" s="2" t="s">
        <v>235</v>
      </c>
      <c r="AJ6" s="2" t="s">
        <v>235</v>
      </c>
      <c r="AK6" s="2" t="s">
        <v>235</v>
      </c>
      <c r="AL6" s="23" t="s">
        <v>235</v>
      </c>
      <c r="AM6" s="23" t="s">
        <v>235</v>
      </c>
      <c r="AN6" s="23" t="s">
        <v>235</v>
      </c>
      <c r="AO6" s="23" t="s">
        <v>235</v>
      </c>
      <c r="AP6" s="2" t="s">
        <v>235</v>
      </c>
      <c r="AQ6" s="2" t="s">
        <v>235</v>
      </c>
      <c r="AR6" s="2" t="s">
        <v>235</v>
      </c>
      <c r="AS6" s="2" t="s">
        <v>235</v>
      </c>
      <c r="AT6" s="2" t="s">
        <v>237</v>
      </c>
      <c r="AU6" s="2" t="s">
        <v>237</v>
      </c>
      <c r="AV6" s="2" t="s">
        <v>236</v>
      </c>
      <c r="AW6" s="2" t="s">
        <v>236</v>
      </c>
      <c r="AX6" s="2" t="s">
        <v>235</v>
      </c>
      <c r="AY6" s="2" t="s">
        <v>235</v>
      </c>
      <c r="AZ6" s="2" t="s">
        <v>235</v>
      </c>
      <c r="BA6" s="26" t="s">
        <v>235</v>
      </c>
      <c r="BB6" s="2" t="s">
        <v>235</v>
      </c>
      <c r="BC6" s="26" t="s">
        <v>235</v>
      </c>
      <c r="BD6" s="3" t="s">
        <v>234</v>
      </c>
      <c r="BE6" s="3" t="s">
        <v>234</v>
      </c>
      <c r="BF6" s="3" t="s">
        <v>234</v>
      </c>
      <c r="BG6" s="2" t="s">
        <v>235</v>
      </c>
      <c r="BH6" s="2" t="s">
        <v>235</v>
      </c>
      <c r="BI6" s="2" t="s">
        <v>235</v>
      </c>
      <c r="BJ6" s="2" t="s">
        <v>235</v>
      </c>
      <c r="BK6" s="2" t="s">
        <v>235</v>
      </c>
      <c r="BL6" s="26" t="s">
        <v>235</v>
      </c>
      <c r="BM6" s="26" t="s">
        <v>235</v>
      </c>
      <c r="BN6" s="2" t="s">
        <v>235</v>
      </c>
      <c r="BO6" s="2" t="s">
        <v>235</v>
      </c>
      <c r="BP6" s="2" t="s">
        <v>235</v>
      </c>
      <c r="BQ6" s="26" t="s">
        <v>235</v>
      </c>
      <c r="BR6" s="26" t="s">
        <v>235</v>
      </c>
      <c r="BS6" s="11" t="s">
        <v>235</v>
      </c>
      <c r="BT6" s="11" t="s">
        <v>235</v>
      </c>
      <c r="BU6" s="11" t="s">
        <v>235</v>
      </c>
      <c r="BV6" s="11" t="s">
        <v>235</v>
      </c>
      <c r="BW6" s="11" t="s">
        <v>235</v>
      </c>
      <c r="BX6" s="11" t="s">
        <v>235</v>
      </c>
      <c r="BY6" s="11" t="s">
        <v>235</v>
      </c>
      <c r="BZ6" s="11" t="s">
        <v>235</v>
      </c>
      <c r="CA6" s="11" t="s">
        <v>235</v>
      </c>
      <c r="CB6" s="11" t="s">
        <v>235</v>
      </c>
      <c r="CC6" s="11" t="s">
        <v>235</v>
      </c>
      <c r="CD6" s="11" t="s">
        <v>235</v>
      </c>
      <c r="CE6" s="6" t="s">
        <v>235</v>
      </c>
      <c r="CF6" s="6" t="s">
        <v>235</v>
      </c>
      <c r="CG6" s="35" t="s">
        <v>235</v>
      </c>
      <c r="CH6" s="3" t="s">
        <v>235</v>
      </c>
      <c r="CI6" s="2" t="s">
        <v>235</v>
      </c>
      <c r="CJ6" s="2" t="s">
        <v>235</v>
      </c>
      <c r="CK6" s="3" t="s">
        <v>235</v>
      </c>
      <c r="CL6" s="3" t="s">
        <v>235</v>
      </c>
      <c r="CM6" s="11" t="s">
        <v>235</v>
      </c>
      <c r="CN6" s="3" t="s">
        <v>235</v>
      </c>
      <c r="CO6" s="11" t="s">
        <v>235</v>
      </c>
      <c r="CP6" s="3" t="s">
        <v>235</v>
      </c>
      <c r="CQ6" s="2" t="s">
        <v>235</v>
      </c>
      <c r="CR6" s="2" t="s">
        <v>235</v>
      </c>
      <c r="CS6" s="2" t="s">
        <v>235</v>
      </c>
      <c r="CT6" s="2" t="s">
        <v>235</v>
      </c>
      <c r="CU6" s="2" t="s">
        <v>235</v>
      </c>
      <c r="CV6" s="4" t="s">
        <v>235</v>
      </c>
      <c r="CW6" s="4" t="s">
        <v>235</v>
      </c>
      <c r="CX6" s="4" t="s">
        <v>235</v>
      </c>
      <c r="CY6" s="2" t="s">
        <v>235</v>
      </c>
      <c r="CZ6" s="2" t="s">
        <v>235</v>
      </c>
      <c r="DA6" s="2" t="s">
        <v>235</v>
      </c>
      <c r="DC6" s="2" t="s">
        <v>235</v>
      </c>
      <c r="DD6" s="2" t="s">
        <v>235</v>
      </c>
      <c r="DE6" s="2" t="s">
        <v>235</v>
      </c>
      <c r="DF6" s="2" t="s">
        <v>235</v>
      </c>
      <c r="DG6" s="2" t="s">
        <v>235</v>
      </c>
      <c r="DH6" s="2" t="s">
        <v>235</v>
      </c>
      <c r="DI6" s="2" t="s">
        <v>235</v>
      </c>
      <c r="DJ6" s="2" t="s">
        <v>235</v>
      </c>
      <c r="DK6" s="2" t="s">
        <v>235</v>
      </c>
      <c r="DL6" s="2" t="s">
        <v>235</v>
      </c>
      <c r="DM6" s="2" t="s">
        <v>235</v>
      </c>
      <c r="DN6" s="23" t="s">
        <v>235</v>
      </c>
      <c r="DO6" s="2" t="s">
        <v>235</v>
      </c>
      <c r="DP6" s="2" t="s">
        <v>235</v>
      </c>
      <c r="DQ6" s="2" t="s">
        <v>235</v>
      </c>
      <c r="DR6" s="2" t="s">
        <v>235</v>
      </c>
      <c r="DS6" s="48" t="s">
        <v>235</v>
      </c>
      <c r="DT6" s="2" t="s">
        <v>235</v>
      </c>
      <c r="DU6" s="2" t="s">
        <v>235</v>
      </c>
      <c r="DV6" s="2" t="s">
        <v>235</v>
      </c>
      <c r="DW6" s="2" t="s">
        <v>235</v>
      </c>
      <c r="DX6" s="2" t="s">
        <v>235</v>
      </c>
      <c r="DY6" s="48" t="s">
        <v>235</v>
      </c>
      <c r="DZ6" s="23" t="s">
        <v>235</v>
      </c>
      <c r="EA6" s="23" t="s">
        <v>235</v>
      </c>
      <c r="EB6" s="2" t="s">
        <v>235</v>
      </c>
      <c r="EC6" s="2" t="s">
        <v>235</v>
      </c>
      <c r="ED6" s="2" t="s">
        <v>235</v>
      </c>
      <c r="EE6" s="2" t="s">
        <v>235</v>
      </c>
      <c r="EF6" s="2" t="s">
        <v>235</v>
      </c>
      <c r="EG6" s="2" t="s">
        <v>235</v>
      </c>
      <c r="EH6" s="2" t="s">
        <v>235</v>
      </c>
      <c r="EI6" s="2" t="s">
        <v>235</v>
      </c>
      <c r="EJ6" s="2" t="s">
        <v>235</v>
      </c>
      <c r="EK6" s="2" t="s">
        <v>235</v>
      </c>
      <c r="EL6" s="2" t="s">
        <v>235</v>
      </c>
      <c r="EM6" s="53" t="s">
        <v>235</v>
      </c>
      <c r="EN6" s="2" t="s">
        <v>235</v>
      </c>
      <c r="EO6" s="2" t="s">
        <v>235</v>
      </c>
      <c r="EP6" s="2" t="s">
        <v>235</v>
      </c>
      <c r="EQ6" s="26" t="s">
        <v>235</v>
      </c>
      <c r="ER6" s="2" t="s">
        <v>234</v>
      </c>
      <c r="ES6" s="2" t="s">
        <v>234</v>
      </c>
      <c r="ET6" s="2" t="s">
        <v>234</v>
      </c>
      <c r="EU6" s="2" t="s">
        <v>234</v>
      </c>
      <c r="EV6" s="2" t="s">
        <v>234</v>
      </c>
      <c r="EW6" s="26" t="s">
        <v>234</v>
      </c>
      <c r="EX6" s="2" t="s">
        <v>234</v>
      </c>
      <c r="EY6" s="4" t="s">
        <v>236</v>
      </c>
      <c r="EZ6" s="4" t="s">
        <v>236</v>
      </c>
      <c r="FA6" s="4" t="s">
        <v>236</v>
      </c>
      <c r="FB6" s="4" t="s">
        <v>236</v>
      </c>
      <c r="FC6" s="4" t="s">
        <v>236</v>
      </c>
      <c r="FD6" s="4" t="s">
        <v>236</v>
      </c>
      <c r="FE6" s="4" t="s">
        <v>236</v>
      </c>
      <c r="FF6" s="4" t="s">
        <v>236</v>
      </c>
      <c r="FG6" s="4" t="s">
        <v>236</v>
      </c>
      <c r="FH6" s="4" t="s">
        <v>236</v>
      </c>
      <c r="FI6" s="4" t="s">
        <v>237</v>
      </c>
      <c r="FJ6" s="4" t="s">
        <v>236</v>
      </c>
      <c r="FK6" s="4" t="s">
        <v>236</v>
      </c>
      <c r="FL6" s="4" t="s">
        <v>236</v>
      </c>
      <c r="FM6" s="4" t="s">
        <v>236</v>
      </c>
      <c r="FN6" s="4" t="s">
        <v>236</v>
      </c>
      <c r="FO6" s="4" t="s">
        <v>236</v>
      </c>
      <c r="FP6" s="4" t="s">
        <v>236</v>
      </c>
      <c r="FQ6" s="4" t="s">
        <v>236</v>
      </c>
      <c r="FR6" s="4" t="s">
        <v>236</v>
      </c>
      <c r="FS6" s="4" t="s">
        <v>236</v>
      </c>
      <c r="FT6" s="4" t="s">
        <v>236</v>
      </c>
      <c r="FU6" s="4" t="s">
        <v>236</v>
      </c>
      <c r="FV6" s="12" t="s">
        <v>236</v>
      </c>
    </row>
    <row r="7" spans="1:180">
      <c r="AX7" s="4"/>
      <c r="AY7" s="4"/>
      <c r="EB7" s="4"/>
      <c r="EC7" s="4"/>
      <c r="ED7" s="4"/>
    </row>
    <row r="8" spans="1:180" s="7" customFormat="1">
      <c r="A8" s="7" t="s">
        <v>238</v>
      </c>
      <c r="B8" s="7" t="s">
        <v>239</v>
      </c>
      <c r="C8" s="7" t="s">
        <v>1</v>
      </c>
      <c r="D8" s="7" t="s">
        <v>2</v>
      </c>
      <c r="E8" s="7" t="s">
        <v>3</v>
      </c>
      <c r="F8" s="7" t="s">
        <v>4</v>
      </c>
      <c r="G8" s="7" t="s">
        <v>5</v>
      </c>
      <c r="H8" s="7" t="s">
        <v>6</v>
      </c>
      <c r="I8" s="7" t="s">
        <v>7</v>
      </c>
      <c r="J8" s="7" t="s">
        <v>8</v>
      </c>
      <c r="K8" s="7" t="s">
        <v>9</v>
      </c>
      <c r="L8" s="7" t="s">
        <v>10</v>
      </c>
      <c r="M8" s="7" t="s">
        <v>11</v>
      </c>
      <c r="N8" s="7" t="s">
        <v>240</v>
      </c>
      <c r="O8" s="7" t="s">
        <v>241</v>
      </c>
      <c r="P8" s="7" t="s">
        <v>242</v>
      </c>
      <c r="Q8" s="7" t="s">
        <v>243</v>
      </c>
      <c r="R8" s="41" t="s">
        <v>244</v>
      </c>
      <c r="S8" s="41" t="s">
        <v>245</v>
      </c>
      <c r="T8" s="7" t="s">
        <v>246</v>
      </c>
      <c r="U8" s="7" t="s">
        <v>247</v>
      </c>
      <c r="V8" s="7" t="s">
        <v>248</v>
      </c>
      <c r="W8" s="7" t="s">
        <v>249</v>
      </c>
      <c r="X8" s="7" t="s">
        <v>250</v>
      </c>
      <c r="Y8" s="7" t="s">
        <v>251</v>
      </c>
      <c r="Z8" s="7" t="s">
        <v>252</v>
      </c>
      <c r="AA8" s="7" t="s">
        <v>253</v>
      </c>
      <c r="AB8" s="7" t="s">
        <v>254</v>
      </c>
      <c r="AC8" s="42" t="s">
        <v>255</v>
      </c>
      <c r="AD8" s="42" t="s">
        <v>256</v>
      </c>
      <c r="AE8" s="7" t="s">
        <v>257</v>
      </c>
      <c r="AF8" s="7" t="s">
        <v>258</v>
      </c>
      <c r="AG8" s="7" t="s">
        <v>259</v>
      </c>
      <c r="AH8" s="7" t="s">
        <v>260</v>
      </c>
      <c r="AI8" s="7" t="s">
        <v>261</v>
      </c>
      <c r="AJ8" s="7" t="s">
        <v>262</v>
      </c>
      <c r="AK8" s="7" t="s">
        <v>263</v>
      </c>
      <c r="AL8" s="43" t="s">
        <v>264</v>
      </c>
      <c r="AM8" s="43" t="s">
        <v>265</v>
      </c>
      <c r="AN8" s="43" t="s">
        <v>266</v>
      </c>
      <c r="AO8" s="43" t="s">
        <v>267</v>
      </c>
      <c r="AP8" s="7" t="s">
        <v>268</v>
      </c>
      <c r="AQ8" s="7" t="s">
        <v>269</v>
      </c>
      <c r="AR8" s="7" t="s">
        <v>270</v>
      </c>
      <c r="AS8" s="7" t="s">
        <v>271</v>
      </c>
      <c r="AT8" s="7" t="s">
        <v>272</v>
      </c>
      <c r="AU8" s="7" t="s">
        <v>273</v>
      </c>
      <c r="AV8" s="7" t="s">
        <v>274</v>
      </c>
      <c r="AW8" s="7" t="s">
        <v>275</v>
      </c>
      <c r="AX8" s="44" t="s">
        <v>276</v>
      </c>
      <c r="AY8" s="44" t="s">
        <v>277</v>
      </c>
      <c r="AZ8" s="44" t="s">
        <v>278</v>
      </c>
      <c r="BA8" s="41" t="s">
        <v>279</v>
      </c>
      <c r="BB8" s="7" t="s">
        <v>280</v>
      </c>
      <c r="BC8" s="7" t="s">
        <v>281</v>
      </c>
      <c r="BD8" s="44" t="s">
        <v>282</v>
      </c>
      <c r="BE8" s="44" t="s">
        <v>283</v>
      </c>
      <c r="BF8" s="44" t="s">
        <v>284</v>
      </c>
      <c r="BG8" s="44" t="s">
        <v>285</v>
      </c>
      <c r="BH8" s="44" t="s">
        <v>286</v>
      </c>
      <c r="BI8" s="7" t="s">
        <v>287</v>
      </c>
      <c r="BJ8" s="7" t="s">
        <v>288</v>
      </c>
      <c r="BK8" s="7" t="s">
        <v>289</v>
      </c>
      <c r="BL8" s="7" t="s">
        <v>290</v>
      </c>
      <c r="BM8" s="7" t="s">
        <v>291</v>
      </c>
      <c r="BN8" s="7" t="s">
        <v>292</v>
      </c>
      <c r="BO8" s="7" t="s">
        <v>293</v>
      </c>
      <c r="BP8" s="7" t="s">
        <v>294</v>
      </c>
      <c r="BQ8" s="41" t="s">
        <v>295</v>
      </c>
      <c r="BR8" s="41" t="s">
        <v>296</v>
      </c>
      <c r="BS8" s="42" t="s">
        <v>297</v>
      </c>
      <c r="BT8" s="42" t="s">
        <v>298</v>
      </c>
      <c r="BU8" s="42" t="s">
        <v>299</v>
      </c>
      <c r="BV8" s="42" t="s">
        <v>300</v>
      </c>
      <c r="BW8" s="42" t="s">
        <v>301</v>
      </c>
      <c r="BX8" s="42" t="s">
        <v>302</v>
      </c>
      <c r="BY8" s="42" t="s">
        <v>303</v>
      </c>
      <c r="BZ8" s="42" t="s">
        <v>304</v>
      </c>
      <c r="CA8" s="42" t="s">
        <v>305</v>
      </c>
      <c r="CB8" s="42" t="s">
        <v>306</v>
      </c>
      <c r="CC8" s="42" t="s">
        <v>307</v>
      </c>
      <c r="CD8" s="42" t="s">
        <v>308</v>
      </c>
      <c r="CE8" s="40" t="s">
        <v>309</v>
      </c>
      <c r="CF8" s="40" t="s">
        <v>310</v>
      </c>
      <c r="CG8" s="45" t="s">
        <v>311</v>
      </c>
      <c r="CH8" s="44" t="s">
        <v>312</v>
      </c>
      <c r="CI8" s="7" t="s">
        <v>313</v>
      </c>
      <c r="CJ8" s="7" t="s">
        <v>314</v>
      </c>
      <c r="CK8" s="42" t="s">
        <v>315</v>
      </c>
      <c r="CL8" s="42" t="s">
        <v>316</v>
      </c>
      <c r="CM8" s="42" t="s">
        <v>317</v>
      </c>
      <c r="CN8" s="42" t="s">
        <v>318</v>
      </c>
      <c r="CO8" s="42" t="s">
        <v>319</v>
      </c>
      <c r="CP8" s="42" t="s">
        <v>320</v>
      </c>
      <c r="CQ8" s="7" t="s">
        <v>321</v>
      </c>
      <c r="CR8" s="7" t="s">
        <v>322</v>
      </c>
      <c r="CS8" s="7" t="s">
        <v>323</v>
      </c>
      <c r="CT8" s="7" t="s">
        <v>324</v>
      </c>
      <c r="CU8" s="7" t="s">
        <v>325</v>
      </c>
      <c r="CV8" s="42" t="s">
        <v>326</v>
      </c>
      <c r="CW8" s="42" t="s">
        <v>327</v>
      </c>
      <c r="CX8" s="42" t="s">
        <v>328</v>
      </c>
      <c r="CY8" s="7" t="s">
        <v>329</v>
      </c>
      <c r="CZ8" s="7" t="s">
        <v>330</v>
      </c>
      <c r="DA8" s="7" t="s">
        <v>331</v>
      </c>
      <c r="DC8" s="7" t="s">
        <v>332</v>
      </c>
      <c r="DD8" s="7" t="s">
        <v>333</v>
      </c>
      <c r="DE8" s="7" t="s">
        <v>334</v>
      </c>
      <c r="DF8" s="7" t="s">
        <v>335</v>
      </c>
      <c r="DG8" s="7" t="s">
        <v>336</v>
      </c>
      <c r="DH8" s="7" t="s">
        <v>337</v>
      </c>
      <c r="DI8" s="7" t="s">
        <v>338</v>
      </c>
      <c r="DJ8" s="7" t="s">
        <v>339</v>
      </c>
      <c r="DK8" s="7" t="s">
        <v>340</v>
      </c>
      <c r="DL8" s="7" t="s">
        <v>341</v>
      </c>
      <c r="DM8" s="7" t="s">
        <v>342</v>
      </c>
      <c r="DN8" s="43" t="s">
        <v>343</v>
      </c>
      <c r="DO8" s="7" t="s">
        <v>344</v>
      </c>
      <c r="DP8" s="7" t="s">
        <v>345</v>
      </c>
      <c r="DQ8" s="7" t="s">
        <v>346</v>
      </c>
      <c r="DR8" s="7" t="s">
        <v>347</v>
      </c>
      <c r="DS8" s="50" t="s">
        <v>348</v>
      </c>
      <c r="DT8" s="7" t="s">
        <v>349</v>
      </c>
      <c r="DU8" s="7" t="s">
        <v>350</v>
      </c>
      <c r="DV8" s="7" t="s">
        <v>351</v>
      </c>
      <c r="DW8" s="7" t="s">
        <v>352</v>
      </c>
      <c r="DX8" s="7" t="s">
        <v>353</v>
      </c>
      <c r="DY8" s="50" t="s">
        <v>354</v>
      </c>
      <c r="DZ8" s="43" t="s">
        <v>355</v>
      </c>
      <c r="EA8" s="43" t="s">
        <v>356</v>
      </c>
      <c r="EB8" s="7" t="s">
        <v>357</v>
      </c>
      <c r="EC8" s="7" t="s">
        <v>358</v>
      </c>
      <c r="ED8" s="7" t="s">
        <v>359</v>
      </c>
      <c r="EE8" s="7" t="s">
        <v>360</v>
      </c>
      <c r="EF8" s="7" t="s">
        <v>361</v>
      </c>
      <c r="EG8" s="7" t="s">
        <v>362</v>
      </c>
      <c r="EH8" s="7" t="s">
        <v>363</v>
      </c>
      <c r="EI8" s="7" t="s">
        <v>364</v>
      </c>
      <c r="EJ8" s="7" t="s">
        <v>365</v>
      </c>
      <c r="EK8" s="7" t="s">
        <v>366</v>
      </c>
      <c r="EL8" s="7" t="s">
        <v>367</v>
      </c>
      <c r="EM8" s="54" t="s">
        <v>368</v>
      </c>
      <c r="EN8" s="42" t="s">
        <v>369</v>
      </c>
      <c r="EO8" s="42" t="s">
        <v>370</v>
      </c>
      <c r="EP8" s="7" t="s">
        <v>371</v>
      </c>
      <c r="EQ8" s="41" t="s">
        <v>134</v>
      </c>
      <c r="ER8" s="7" t="s">
        <v>372</v>
      </c>
      <c r="ES8" s="7" t="s">
        <v>373</v>
      </c>
      <c r="ET8" s="7" t="s">
        <v>374</v>
      </c>
      <c r="EU8" s="7" t="s">
        <v>375</v>
      </c>
      <c r="EV8" s="7" t="s">
        <v>376</v>
      </c>
      <c r="EW8" s="41" t="s">
        <v>377</v>
      </c>
      <c r="EX8" s="7" t="s">
        <v>378</v>
      </c>
      <c r="EY8" s="7" t="s">
        <v>379</v>
      </c>
      <c r="EZ8" s="7" t="s">
        <v>380</v>
      </c>
      <c r="FA8" s="7" t="s">
        <v>381</v>
      </c>
      <c r="FB8" s="7" t="s">
        <v>382</v>
      </c>
      <c r="FC8" s="7" t="s">
        <v>383</v>
      </c>
      <c r="FD8" s="7" t="s">
        <v>384</v>
      </c>
      <c r="FE8" s="7" t="s">
        <v>385</v>
      </c>
      <c r="FF8" s="7" t="s">
        <v>386</v>
      </c>
      <c r="FG8" s="7" t="s">
        <v>387</v>
      </c>
      <c r="FH8" s="7" t="s">
        <v>388</v>
      </c>
      <c r="FI8" s="7" t="s">
        <v>388</v>
      </c>
      <c r="FJ8" s="7" t="s">
        <v>389</v>
      </c>
      <c r="FK8" s="7" t="s">
        <v>390</v>
      </c>
      <c r="FL8" s="7" t="s">
        <v>391</v>
      </c>
      <c r="FM8" s="7" t="s">
        <v>392</v>
      </c>
      <c r="FN8" s="7" t="s">
        <v>393</v>
      </c>
      <c r="FO8" s="7" t="s">
        <v>394</v>
      </c>
      <c r="FP8" s="7" t="s">
        <v>395</v>
      </c>
      <c r="FQ8" s="7" t="s">
        <v>396</v>
      </c>
      <c r="FR8" s="7" t="s">
        <v>397</v>
      </c>
      <c r="FS8" s="7" t="s">
        <v>398</v>
      </c>
      <c r="FT8" s="7" t="s">
        <v>399</v>
      </c>
      <c r="FU8" s="7" t="s">
        <v>400</v>
      </c>
      <c r="FV8" s="42" t="s">
        <v>401</v>
      </c>
    </row>
    <row r="9" spans="1:180">
      <c r="F9" s="4">
        <v>0</v>
      </c>
      <c r="W9" s="12"/>
      <c r="Z9" s="12"/>
      <c r="AF9" s="2"/>
      <c r="AG9" s="2"/>
      <c r="AH9" s="2"/>
      <c r="AI9" s="2"/>
      <c r="AJ9" s="2"/>
      <c r="AL9" s="16"/>
      <c r="AM9" s="16"/>
      <c r="AN9" s="16"/>
      <c r="AO9" s="16"/>
      <c r="DG9" s="2"/>
      <c r="DH9" s="2"/>
      <c r="DI9" s="2"/>
      <c r="DJ9" s="2"/>
    </row>
    <row r="10" spans="1:180">
      <c r="A10" s="4" t="s">
        <v>402</v>
      </c>
      <c r="B10" s="4" t="s">
        <v>403</v>
      </c>
      <c r="C10" s="5">
        <v>0</v>
      </c>
      <c r="D10" s="5">
        <v>0</v>
      </c>
      <c r="E10" s="4">
        <v>1</v>
      </c>
      <c r="F10" s="5">
        <v>0</v>
      </c>
      <c r="G10" s="5">
        <v>0</v>
      </c>
      <c r="H10" s="5">
        <v>0</v>
      </c>
      <c r="I10" s="5">
        <v>0</v>
      </c>
      <c r="J10" s="5">
        <v>0</v>
      </c>
      <c r="K10" s="5">
        <v>0</v>
      </c>
      <c r="L10" s="5">
        <v>0</v>
      </c>
      <c r="M10" s="5">
        <v>0</v>
      </c>
      <c r="N10" s="4">
        <v>1</v>
      </c>
      <c r="O10" s="4">
        <v>0</v>
      </c>
      <c r="P10" s="4">
        <v>0</v>
      </c>
      <c r="Q10" s="5">
        <v>0</v>
      </c>
      <c r="R10" s="20">
        <v>7.5625</v>
      </c>
      <c r="S10" s="20">
        <v>0</v>
      </c>
      <c r="U10" s="5">
        <v>20883000</v>
      </c>
      <c r="V10" s="12">
        <v>1.7</v>
      </c>
      <c r="W10" s="12">
        <v>6.9</v>
      </c>
      <c r="X10" s="12">
        <v>6.9</v>
      </c>
      <c r="Y10" s="12">
        <v>7.1</v>
      </c>
      <c r="Z10" s="12">
        <v>6.6</v>
      </c>
      <c r="AA10" s="12">
        <v>6.9</v>
      </c>
      <c r="AB10" s="12">
        <v>6.9</v>
      </c>
      <c r="AC10" s="12">
        <v>-0.1</v>
      </c>
      <c r="AD10" s="12">
        <v>0.2</v>
      </c>
      <c r="AE10" s="12">
        <v>0</v>
      </c>
      <c r="AF10" s="12">
        <v>8</v>
      </c>
      <c r="AG10" s="12">
        <v>18.2</v>
      </c>
      <c r="AH10" s="12">
        <v>13.1</v>
      </c>
      <c r="AI10" s="12">
        <v>10.199999999999999</v>
      </c>
      <c r="AJ10" s="12"/>
      <c r="AL10" s="20">
        <v>0.97899999999999998</v>
      </c>
      <c r="AM10" s="20">
        <v>1.06</v>
      </c>
      <c r="AN10" s="20">
        <v>1.0195000000000001</v>
      </c>
      <c r="AO10" s="20">
        <f>AM10-AL10</f>
        <v>8.1000000000000072E-2</v>
      </c>
      <c r="AP10" s="5">
        <v>8851000</v>
      </c>
      <c r="AQ10" s="14">
        <v>1.6</v>
      </c>
      <c r="AR10" s="14">
        <v>42.8</v>
      </c>
      <c r="AS10" s="14">
        <v>42</v>
      </c>
      <c r="AT10" s="14">
        <v>54.4</v>
      </c>
      <c r="AU10" s="14">
        <v>53.8</v>
      </c>
      <c r="AV10" s="14">
        <v>30.5</v>
      </c>
      <c r="AW10" s="14">
        <v>30.5</v>
      </c>
      <c r="BB10" s="27"/>
      <c r="BI10" s="5"/>
      <c r="BJ10" s="5"/>
      <c r="BK10" s="5"/>
      <c r="BL10" s="5"/>
      <c r="BM10" s="5"/>
      <c r="BN10" s="5"/>
      <c r="BO10" s="5"/>
      <c r="BP10" s="5"/>
      <c r="CE10" s="32">
        <v>13</v>
      </c>
      <c r="CF10" s="32">
        <v>9</v>
      </c>
      <c r="CG10" s="27">
        <v>1.4444444444444444</v>
      </c>
      <c r="CI10" s="5"/>
      <c r="CU10" s="12"/>
      <c r="CV10" s="4">
        <v>1</v>
      </c>
      <c r="CY10" s="4">
        <v>15</v>
      </c>
      <c r="CZ10" s="4">
        <v>22</v>
      </c>
      <c r="DA10" s="4">
        <v>28</v>
      </c>
      <c r="DB10" s="4" t="s">
        <v>404</v>
      </c>
      <c r="DC10" s="4">
        <v>18</v>
      </c>
      <c r="DE10" s="4">
        <v>36</v>
      </c>
      <c r="DF10" s="4">
        <v>60</v>
      </c>
      <c r="DG10" s="12">
        <v>71.533187870000006</v>
      </c>
      <c r="DH10" s="12">
        <v>70.327201840000001</v>
      </c>
      <c r="DI10" s="12">
        <v>70.930194854999996</v>
      </c>
      <c r="DJ10" s="12">
        <v>-1.2059860300000054</v>
      </c>
      <c r="DM10" s="4">
        <v>65</v>
      </c>
      <c r="DN10" s="16">
        <v>0.46104626655749997</v>
      </c>
      <c r="DO10" s="4">
        <v>33.4</v>
      </c>
      <c r="DP10" s="4">
        <v>43.7</v>
      </c>
      <c r="DQ10" s="12"/>
      <c r="DR10" s="20">
        <v>0.19961240310077527</v>
      </c>
      <c r="DT10" s="20">
        <v>-9.1080359999999999E-2</v>
      </c>
      <c r="DU10" s="4">
        <v>215</v>
      </c>
      <c r="DV10" s="4">
        <v>165</v>
      </c>
      <c r="DW10" s="12">
        <v>155.80000000000001</v>
      </c>
      <c r="DX10" s="4">
        <f t="shared" ref="DX10:DX41" si="0">DU10-DV10</f>
        <v>50</v>
      </c>
      <c r="DY10" s="49">
        <f t="shared" ref="DY10:DY41" si="1">(DU10-DV10)/DU10</f>
        <v>0.23255813953488372</v>
      </c>
      <c r="DZ10" s="16">
        <f t="shared" ref="DZ10:DZ41" si="2">(DU10-DV10)/(DU10-2)</f>
        <v>0.23474178403755869</v>
      </c>
      <c r="EA10" s="16">
        <f t="shared" ref="EA10:EA41" si="3">(DU10-DV10)/(DU10-4)</f>
        <v>0.23696682464454977</v>
      </c>
      <c r="EB10" s="16">
        <f t="shared" ref="EB10:EB41" si="4">((LN(1000-(1000-DU10)))-(LN(1000-(1000-DV10))))/LN(1000-700)</f>
        <v>4.6406495234206258E-2</v>
      </c>
      <c r="EC10" s="16">
        <f t="shared" ref="EC10:EC41" si="5">((LN(998-(1000-DU10)))-(LN(998-(1000-DV10))))/LN(998-700)</f>
        <v>4.6961132994637465E-2</v>
      </c>
      <c r="ED10" s="16">
        <f t="shared" ref="ED10:ED41" si="6">((LN(996-(1000-DU10)))-(LN(996-(1000-DV10))))/LN(996-700)</f>
        <v>4.7528415500375426E-2</v>
      </c>
      <c r="EE10" s="20">
        <f t="shared" ref="EE10:EE41" si="7">DU10/DV10</f>
        <v>1.303030303030303</v>
      </c>
      <c r="EF10" s="20">
        <f t="shared" ref="EF10:EF41" si="8">LN(DU10)-LN(DV10)</f>
        <v>0.26469255422708216</v>
      </c>
      <c r="EG10" s="16">
        <v>0.53064407000000002</v>
      </c>
      <c r="EH10" s="4">
        <v>4</v>
      </c>
      <c r="EI10" s="4">
        <v>360</v>
      </c>
      <c r="EJ10" s="4">
        <v>280</v>
      </c>
      <c r="EK10" s="32">
        <v>257</v>
      </c>
      <c r="EL10" s="4">
        <v>257</v>
      </c>
      <c r="EM10" s="55">
        <v>0.28611111111111109</v>
      </c>
      <c r="EN10" s="12">
        <v>1.3</v>
      </c>
      <c r="EO10" s="12">
        <v>0.5</v>
      </c>
      <c r="EP10" s="4" t="s">
        <v>405</v>
      </c>
      <c r="EQ10" s="20">
        <v>34.299999999999997</v>
      </c>
      <c r="EZ10" s="4">
        <v>94</v>
      </c>
      <c r="FC10" s="4">
        <v>102</v>
      </c>
      <c r="FJ10" s="4">
        <v>1270</v>
      </c>
      <c r="FK10" s="4">
        <v>10.199999999999999</v>
      </c>
      <c r="FM10" s="4">
        <v>262</v>
      </c>
      <c r="FN10" s="4">
        <v>50</v>
      </c>
      <c r="FP10" s="12">
        <v>4</v>
      </c>
      <c r="FQ10" s="12">
        <v>3</v>
      </c>
      <c r="FT10" s="4">
        <v>9</v>
      </c>
      <c r="FW10" s="4">
        <v>170</v>
      </c>
    </row>
    <row r="11" spans="1:180">
      <c r="A11" s="4" t="s">
        <v>406</v>
      </c>
      <c r="B11" s="4" t="s">
        <v>407</v>
      </c>
      <c r="C11" s="4">
        <v>0</v>
      </c>
      <c r="D11" s="4">
        <v>1</v>
      </c>
      <c r="E11" s="4">
        <v>0</v>
      </c>
      <c r="F11" s="4">
        <v>0</v>
      </c>
      <c r="G11" s="4">
        <v>0</v>
      </c>
      <c r="H11" s="4">
        <v>0</v>
      </c>
      <c r="I11" s="4">
        <v>0</v>
      </c>
      <c r="J11" s="4">
        <v>0</v>
      </c>
      <c r="K11" s="4">
        <v>0</v>
      </c>
      <c r="L11" s="4">
        <v>0</v>
      </c>
      <c r="M11" s="5">
        <v>0</v>
      </c>
      <c r="N11" s="4">
        <v>0</v>
      </c>
      <c r="O11" s="4">
        <v>0</v>
      </c>
      <c r="P11" s="4">
        <v>0</v>
      </c>
      <c r="Q11" s="4">
        <v>1</v>
      </c>
      <c r="R11" s="20">
        <v>8.1142857142857139</v>
      </c>
      <c r="S11" s="20">
        <v>0.77142857142857146</v>
      </c>
      <c r="U11" s="5">
        <v>3401000</v>
      </c>
      <c r="V11" s="12">
        <v>1.5</v>
      </c>
      <c r="W11" s="12">
        <v>5.9</v>
      </c>
      <c r="X11" s="12">
        <v>5.9</v>
      </c>
      <c r="Y11" s="12">
        <v>3.8</v>
      </c>
      <c r="Z11" s="12">
        <v>2.8</v>
      </c>
      <c r="AA11" s="12">
        <v>2.7</v>
      </c>
      <c r="AB11" s="12">
        <v>4.3</v>
      </c>
      <c r="AC11" s="12">
        <v>2.2000000000000002</v>
      </c>
      <c r="AD11" s="12">
        <v>2.1</v>
      </c>
      <c r="AE11" s="12">
        <v>-3.2</v>
      </c>
      <c r="AF11" s="12">
        <v>30.6</v>
      </c>
      <c r="AG11" s="12">
        <v>35.700000000000003</v>
      </c>
      <c r="AH11" s="12">
        <v>33.15</v>
      </c>
      <c r="AI11" s="12">
        <v>5.0999999999999996</v>
      </c>
      <c r="AJ11" s="12"/>
      <c r="AK11" s="12">
        <v>85</v>
      </c>
      <c r="AL11" s="20"/>
      <c r="AM11" s="20"/>
      <c r="AN11" s="20"/>
      <c r="AO11" s="20"/>
      <c r="AP11" s="5">
        <v>1672000</v>
      </c>
      <c r="AQ11" s="14">
        <v>2.1</v>
      </c>
      <c r="AR11" s="14">
        <v>45.1</v>
      </c>
      <c r="AS11" s="14">
        <v>49.9</v>
      </c>
      <c r="AT11" s="14">
        <v>53.5</v>
      </c>
      <c r="AU11" s="14">
        <v>56.6</v>
      </c>
      <c r="AV11" s="14">
        <v>36.1</v>
      </c>
      <c r="AW11" s="14">
        <v>41.1</v>
      </c>
      <c r="AY11" s="5">
        <v>3325.4932699999999</v>
      </c>
      <c r="AZ11" s="5">
        <v>3571.2449190000002</v>
      </c>
      <c r="BB11" s="27"/>
      <c r="BI11" s="5"/>
      <c r="BJ11" s="5"/>
      <c r="BK11" s="5"/>
      <c r="BL11" s="5"/>
      <c r="BM11" s="5">
        <v>2788</v>
      </c>
      <c r="BN11" s="5"/>
      <c r="BO11" s="5"/>
      <c r="BP11" s="5">
        <v>820</v>
      </c>
      <c r="CE11" s="32">
        <v>137</v>
      </c>
      <c r="CI11" s="5"/>
      <c r="CU11" s="12"/>
      <c r="CV11" s="4">
        <v>2</v>
      </c>
      <c r="CY11" s="4">
        <v>53</v>
      </c>
      <c r="CZ11" s="4">
        <v>81</v>
      </c>
      <c r="DA11" s="4">
        <v>105</v>
      </c>
      <c r="DB11" s="4">
        <v>149</v>
      </c>
      <c r="DG11" s="12">
        <v>71.236442569999994</v>
      </c>
      <c r="DH11" s="12">
        <v>54.583400730000001</v>
      </c>
      <c r="DI11" s="12">
        <v>62.909921650000001</v>
      </c>
      <c r="DJ11" s="12">
        <v>-16.653041839999993</v>
      </c>
      <c r="DM11" s="4">
        <v>30</v>
      </c>
      <c r="DN11" s="16">
        <v>0.18872976494999999</v>
      </c>
      <c r="DO11" s="15">
        <v>62.1</v>
      </c>
      <c r="DP11" s="12">
        <v>72</v>
      </c>
      <c r="DQ11" s="12">
        <v>72.8</v>
      </c>
      <c r="DR11" s="20">
        <v>0.4323144104803493</v>
      </c>
      <c r="DS11" s="49">
        <f>(DQ11-DO11)/(85-DO11)</f>
        <v>0.4672489082969431</v>
      </c>
      <c r="DT11" s="20">
        <v>-1.381698E-2</v>
      </c>
      <c r="DU11" s="4">
        <v>112</v>
      </c>
      <c r="DV11" s="4">
        <v>34</v>
      </c>
      <c r="DW11" s="12">
        <v>36.533299999999997</v>
      </c>
      <c r="DX11" s="4">
        <f t="shared" si="0"/>
        <v>78</v>
      </c>
      <c r="DY11" s="49">
        <f t="shared" si="1"/>
        <v>0.6964285714285714</v>
      </c>
      <c r="DZ11" s="16">
        <f t="shared" si="2"/>
        <v>0.70909090909090911</v>
      </c>
      <c r="EA11" s="16">
        <f t="shared" si="3"/>
        <v>0.72222222222222221</v>
      </c>
      <c r="EB11" s="16">
        <f t="shared" si="4"/>
        <v>0.20900838206505928</v>
      </c>
      <c r="EC11" s="16">
        <f t="shared" si="5"/>
        <v>0.21673235061306356</v>
      </c>
      <c r="ED11" s="16">
        <f t="shared" si="6"/>
        <v>0.22510596311955175</v>
      </c>
      <c r="EE11" s="20">
        <f t="shared" si="7"/>
        <v>3.2941176470588234</v>
      </c>
      <c r="EF11" s="20">
        <f t="shared" si="8"/>
        <v>1.1921383466789326</v>
      </c>
      <c r="EG11" s="16">
        <v>-0.18038441</v>
      </c>
      <c r="EH11" s="4">
        <v>88</v>
      </c>
      <c r="EI11" s="4">
        <v>151</v>
      </c>
      <c r="EJ11" s="4">
        <v>57</v>
      </c>
      <c r="EK11" s="32">
        <v>40</v>
      </c>
      <c r="EL11" s="4">
        <v>40</v>
      </c>
      <c r="EM11" s="55">
        <v>0.73509933774834435</v>
      </c>
      <c r="EN11" s="12">
        <v>4.9000000000000004</v>
      </c>
      <c r="EO11" s="12">
        <v>2.2000000000000002</v>
      </c>
      <c r="EP11" s="4" t="s">
        <v>408</v>
      </c>
      <c r="EQ11" s="20">
        <v>41.2</v>
      </c>
      <c r="EY11" s="4">
        <v>0.64300000000000002</v>
      </c>
      <c r="EZ11" s="4">
        <v>94</v>
      </c>
      <c r="FA11" s="4">
        <v>73.7</v>
      </c>
      <c r="FB11" s="4">
        <v>108</v>
      </c>
      <c r="FC11" s="4">
        <v>107</v>
      </c>
      <c r="FE11" s="4">
        <v>65</v>
      </c>
      <c r="FF11" s="4">
        <v>2.8</v>
      </c>
      <c r="FG11" s="4">
        <v>57</v>
      </c>
      <c r="FH11" s="12">
        <v>85</v>
      </c>
      <c r="FI11" s="12">
        <v>85</v>
      </c>
      <c r="FK11" s="4">
        <v>91.4</v>
      </c>
      <c r="FP11" s="12">
        <v>4</v>
      </c>
      <c r="FQ11" s="4">
        <v>1.6</v>
      </c>
      <c r="FR11" s="4">
        <v>40</v>
      </c>
      <c r="FS11" s="4">
        <v>40</v>
      </c>
      <c r="FU11" s="12">
        <v>34</v>
      </c>
      <c r="FW11" s="4">
        <v>82</v>
      </c>
      <c r="FX11" s="4">
        <v>102</v>
      </c>
    </row>
    <row r="12" spans="1:180">
      <c r="A12" s="4" t="s">
        <v>409</v>
      </c>
      <c r="B12" s="4" t="s">
        <v>4</v>
      </c>
      <c r="C12" s="4">
        <v>0</v>
      </c>
      <c r="D12" s="4">
        <v>0</v>
      </c>
      <c r="E12" s="4">
        <v>1</v>
      </c>
      <c r="F12" s="4">
        <v>0</v>
      </c>
      <c r="G12" s="4">
        <v>0</v>
      </c>
      <c r="H12" s="4">
        <v>0</v>
      </c>
      <c r="I12" s="4">
        <v>0</v>
      </c>
      <c r="J12" s="4">
        <v>0</v>
      </c>
      <c r="K12" s="4">
        <v>0</v>
      </c>
      <c r="L12" s="4">
        <v>0</v>
      </c>
      <c r="M12" s="5">
        <v>0</v>
      </c>
      <c r="N12" s="4">
        <v>1</v>
      </c>
      <c r="O12" s="4">
        <v>1</v>
      </c>
      <c r="P12" s="4">
        <v>0</v>
      </c>
      <c r="Q12" s="4">
        <v>0</v>
      </c>
      <c r="R12" s="20">
        <v>8.09375</v>
      </c>
      <c r="S12" s="20">
        <v>0.28125</v>
      </c>
      <c r="T12" s="4">
        <v>2.13</v>
      </c>
      <c r="U12" s="5">
        <v>28784000</v>
      </c>
      <c r="V12" s="12">
        <v>2.7</v>
      </c>
      <c r="W12" s="12">
        <v>7.3</v>
      </c>
      <c r="X12" s="12">
        <v>7.3</v>
      </c>
      <c r="Y12" s="12">
        <v>6.8</v>
      </c>
      <c r="Z12" s="12">
        <v>3.6</v>
      </c>
      <c r="AA12" s="12">
        <v>4</v>
      </c>
      <c r="AB12" s="12">
        <v>5.65</v>
      </c>
      <c r="AC12" s="12">
        <v>0.4</v>
      </c>
      <c r="AD12" s="12">
        <v>3.3</v>
      </c>
      <c r="AE12" s="12">
        <v>-3.3</v>
      </c>
      <c r="AF12" s="12">
        <v>30.4</v>
      </c>
      <c r="AG12" s="12">
        <v>51.7</v>
      </c>
      <c r="AH12" s="12">
        <v>41.05</v>
      </c>
      <c r="AI12" s="12">
        <v>21.3</v>
      </c>
      <c r="AJ12" s="12"/>
      <c r="AK12" s="4">
        <v>59.4</v>
      </c>
      <c r="AL12" s="20">
        <v>0.85</v>
      </c>
      <c r="AM12" s="20">
        <v>2.3940000000000001</v>
      </c>
      <c r="AN12" s="20">
        <v>1.6220000000000001</v>
      </c>
      <c r="AO12" s="20">
        <f>AM12-AL12</f>
        <v>1.544</v>
      </c>
      <c r="AP12" s="5">
        <v>9061000</v>
      </c>
      <c r="AQ12" s="14">
        <v>4</v>
      </c>
      <c r="AR12" s="14">
        <v>26</v>
      </c>
      <c r="AS12" s="14">
        <v>33.700000000000003</v>
      </c>
      <c r="AT12" s="14">
        <v>41.1</v>
      </c>
      <c r="AU12" s="14">
        <v>46.5</v>
      </c>
      <c r="AV12" s="14">
        <v>11.1</v>
      </c>
      <c r="AW12" s="14">
        <v>16</v>
      </c>
      <c r="AX12" s="5">
        <v>3095.546049</v>
      </c>
      <c r="AY12" s="5">
        <v>4604.2304690000001</v>
      </c>
      <c r="AZ12" s="5">
        <v>4493.2864099999997</v>
      </c>
      <c r="BB12" s="27">
        <v>1.6117237376668601</v>
      </c>
      <c r="BC12" s="20">
        <v>3.2470167064439139</v>
      </c>
      <c r="BI12" s="5">
        <v>1723</v>
      </c>
      <c r="BJ12" s="5">
        <v>2777</v>
      </c>
      <c r="BK12" s="5">
        <v>2250</v>
      </c>
      <c r="BL12" s="5">
        <v>1676</v>
      </c>
      <c r="BM12" s="5">
        <v>5442</v>
      </c>
      <c r="BN12" s="5">
        <v>3688.4436620000001</v>
      </c>
      <c r="BO12" s="5">
        <v>2278.385104</v>
      </c>
      <c r="BP12" s="5">
        <v>1520</v>
      </c>
      <c r="BQ12" s="20">
        <v>38.729999999999997</v>
      </c>
      <c r="BR12" s="20">
        <v>45.33</v>
      </c>
      <c r="CE12" s="32">
        <v>94</v>
      </c>
      <c r="CU12" s="12"/>
      <c r="CV12" s="4">
        <v>2</v>
      </c>
      <c r="CY12" s="4">
        <v>78</v>
      </c>
      <c r="CZ12" s="4">
        <v>113</v>
      </c>
      <c r="DA12" s="4">
        <v>143</v>
      </c>
      <c r="DB12" s="4">
        <v>223</v>
      </c>
      <c r="DC12" s="4">
        <v>20</v>
      </c>
      <c r="DF12" s="4">
        <v>25</v>
      </c>
      <c r="DG12" s="12">
        <v>66.538543700000005</v>
      </c>
      <c r="DH12" s="12">
        <v>26.12829971</v>
      </c>
      <c r="DI12" s="12">
        <v>46.333421705000006</v>
      </c>
      <c r="DJ12" s="12">
        <v>-40.410243990000005</v>
      </c>
      <c r="DM12" s="4">
        <v>35</v>
      </c>
      <c r="DN12" s="16">
        <v>0.16216697596750002</v>
      </c>
      <c r="DO12" s="12">
        <v>47</v>
      </c>
      <c r="DP12" s="4">
        <v>67.3</v>
      </c>
      <c r="DQ12" s="12">
        <v>68.900000000000006</v>
      </c>
      <c r="DR12" s="20">
        <v>0.53421052631578936</v>
      </c>
      <c r="DS12" s="49">
        <f>(DQ12-DO12)/(85-DO12)</f>
        <v>0.57631578947368434</v>
      </c>
      <c r="DT12" s="20">
        <v>0.10827021000000001</v>
      </c>
      <c r="DU12" s="4">
        <v>152</v>
      </c>
      <c r="DV12" s="4">
        <v>34</v>
      </c>
      <c r="DW12" s="12">
        <v>31.72</v>
      </c>
      <c r="DX12" s="4">
        <f t="shared" si="0"/>
        <v>118</v>
      </c>
      <c r="DY12" s="49">
        <f t="shared" si="1"/>
        <v>0.77631578947368418</v>
      </c>
      <c r="DZ12" s="16">
        <f t="shared" si="2"/>
        <v>0.78666666666666663</v>
      </c>
      <c r="EA12" s="16">
        <f t="shared" si="3"/>
        <v>0.79729729729729726</v>
      </c>
      <c r="EB12" s="16">
        <f t="shared" si="4"/>
        <v>0.26254858120625979</v>
      </c>
      <c r="EC12" s="16">
        <f t="shared" si="5"/>
        <v>0.27117325614471699</v>
      </c>
      <c r="ED12" s="16">
        <f t="shared" si="6"/>
        <v>0.28047699005888982</v>
      </c>
      <c r="EE12" s="20">
        <f t="shared" si="7"/>
        <v>4.4705882352941178</v>
      </c>
      <c r="EF12" s="20">
        <f t="shared" si="8"/>
        <v>1.4975199962301149</v>
      </c>
      <c r="EG12" s="16">
        <v>-0.58710927000000002</v>
      </c>
      <c r="EH12" s="4">
        <v>92</v>
      </c>
      <c r="EI12" s="4">
        <v>255</v>
      </c>
      <c r="EJ12" s="4">
        <v>139</v>
      </c>
      <c r="EK12" s="32">
        <v>61</v>
      </c>
      <c r="EL12" s="4">
        <v>39</v>
      </c>
      <c r="EM12" s="55">
        <v>0.84705882352941175</v>
      </c>
      <c r="EN12" s="12">
        <v>3</v>
      </c>
      <c r="EO12" s="12">
        <v>7.9</v>
      </c>
      <c r="EP12" s="4" t="s">
        <v>410</v>
      </c>
      <c r="EQ12" s="20">
        <v>36.5</v>
      </c>
      <c r="ER12" s="4">
        <v>2.1</v>
      </c>
      <c r="ES12" s="4">
        <v>2.7</v>
      </c>
      <c r="ET12" s="4">
        <v>2.4</v>
      </c>
      <c r="EU12" s="4">
        <v>2.7</v>
      </c>
      <c r="EV12" s="4">
        <v>3.5</v>
      </c>
      <c r="EW12" s="20">
        <f>AVERAGE(ER12:EV12)</f>
        <v>2.6800000000000006</v>
      </c>
      <c r="EY12" s="4">
        <v>0.61399999999999999</v>
      </c>
      <c r="EZ12" s="4">
        <v>100</v>
      </c>
      <c r="FA12" s="12">
        <v>69</v>
      </c>
      <c r="FB12" s="4">
        <v>128</v>
      </c>
      <c r="FC12" s="4">
        <v>103</v>
      </c>
      <c r="FD12" s="4">
        <v>77</v>
      </c>
      <c r="FE12" s="4">
        <v>160</v>
      </c>
      <c r="FF12" s="4">
        <v>4.0999999999999996</v>
      </c>
      <c r="FG12" s="4">
        <v>55</v>
      </c>
      <c r="FH12" s="4">
        <v>43.5</v>
      </c>
      <c r="FI12" s="4">
        <v>71.8</v>
      </c>
      <c r="FJ12" s="4">
        <v>350</v>
      </c>
      <c r="FK12" s="4">
        <v>50.6</v>
      </c>
      <c r="FM12" s="4">
        <v>261</v>
      </c>
      <c r="FN12" s="4">
        <v>75</v>
      </c>
      <c r="FO12" s="4">
        <v>0.28199999999999997</v>
      </c>
      <c r="FP12" s="4">
        <v>1.3</v>
      </c>
      <c r="FQ12" s="4">
        <v>0.9</v>
      </c>
      <c r="FR12" s="4">
        <v>20</v>
      </c>
      <c r="FS12" s="4">
        <v>21</v>
      </c>
      <c r="FT12" s="4">
        <v>5</v>
      </c>
      <c r="FU12" s="4">
        <v>80.900000000000006</v>
      </c>
      <c r="FV12" s="12">
        <v>3.8</v>
      </c>
      <c r="FW12" s="4">
        <v>85</v>
      </c>
      <c r="FX12" s="4">
        <v>82</v>
      </c>
    </row>
    <row r="13" spans="1:180">
      <c r="A13" s="4" t="s">
        <v>411</v>
      </c>
      <c r="B13" s="4" t="s">
        <v>4</v>
      </c>
      <c r="C13" s="4">
        <v>0</v>
      </c>
      <c r="D13" s="4">
        <v>0</v>
      </c>
      <c r="E13" s="4">
        <v>0</v>
      </c>
      <c r="F13" s="4">
        <v>1</v>
      </c>
      <c r="G13" s="4">
        <v>0</v>
      </c>
      <c r="H13" s="4">
        <v>0</v>
      </c>
      <c r="I13" s="4">
        <v>0</v>
      </c>
      <c r="J13" s="4">
        <v>0</v>
      </c>
      <c r="K13" s="4">
        <v>0</v>
      </c>
      <c r="L13" s="4">
        <v>0</v>
      </c>
      <c r="M13" s="5">
        <v>0</v>
      </c>
      <c r="N13" s="4">
        <v>1</v>
      </c>
      <c r="O13" s="4">
        <v>0</v>
      </c>
      <c r="P13" s="4">
        <v>0</v>
      </c>
      <c r="Q13" s="4">
        <v>0</v>
      </c>
      <c r="R13" s="20">
        <v>6.9</v>
      </c>
      <c r="S13" s="20">
        <v>0</v>
      </c>
      <c r="U13" s="5">
        <v>11185000</v>
      </c>
      <c r="V13" s="12">
        <v>3</v>
      </c>
      <c r="W13" s="12">
        <v>6.4</v>
      </c>
      <c r="X13" s="12">
        <v>6.4</v>
      </c>
      <c r="Y13" s="12">
        <v>6.9</v>
      </c>
      <c r="Z13" s="12">
        <v>6.9</v>
      </c>
      <c r="AA13" s="12">
        <v>6.8</v>
      </c>
      <c r="AB13" s="12">
        <v>6.6</v>
      </c>
      <c r="AC13" s="12">
        <v>-0.4</v>
      </c>
      <c r="AD13" s="12">
        <v>0.1</v>
      </c>
      <c r="AE13" s="12">
        <v>0.39999999999999947</v>
      </c>
      <c r="AF13" s="12">
        <v>10.4</v>
      </c>
      <c r="AG13" s="12">
        <v>27.6</v>
      </c>
      <c r="AH13" s="12">
        <v>19</v>
      </c>
      <c r="AI13" s="12">
        <v>17.2</v>
      </c>
      <c r="AJ13" s="12"/>
      <c r="AK13" s="4">
        <v>42.5</v>
      </c>
      <c r="AL13" s="20"/>
      <c r="AM13" s="20"/>
      <c r="AN13" s="20"/>
      <c r="AO13" s="20"/>
      <c r="AP13" s="5">
        <v>5144000</v>
      </c>
      <c r="AQ13" s="14">
        <v>2.5</v>
      </c>
      <c r="AR13" s="14">
        <v>49.4</v>
      </c>
      <c r="AS13" s="14">
        <v>45.9</v>
      </c>
      <c r="AT13" s="14">
        <v>53.3</v>
      </c>
      <c r="AU13" s="14">
        <v>49.8</v>
      </c>
      <c r="AV13" s="14">
        <v>45.7</v>
      </c>
      <c r="AW13" s="14">
        <v>42</v>
      </c>
      <c r="AX13" s="5">
        <v>2463.689175</v>
      </c>
      <c r="AY13" s="5">
        <v>1354.738398</v>
      </c>
      <c r="AZ13" s="5">
        <v>1392.481544</v>
      </c>
      <c r="BB13" s="27">
        <v>0.75295381310418907</v>
      </c>
      <c r="BI13" s="5">
        <v>931</v>
      </c>
      <c r="BJ13" s="5">
        <v>701</v>
      </c>
      <c r="BK13" s="5">
        <v>816</v>
      </c>
      <c r="BL13" s="5"/>
      <c r="BM13" s="5"/>
      <c r="BN13" s="5">
        <v>1513.9948300000001</v>
      </c>
      <c r="BO13" s="5">
        <v>464.70923749999997</v>
      </c>
      <c r="BP13" s="5">
        <v>270</v>
      </c>
      <c r="CE13" s="32">
        <v>4</v>
      </c>
      <c r="CU13" s="12"/>
      <c r="CV13" s="4">
        <v>1</v>
      </c>
      <c r="DB13" s="4" t="s">
        <v>404</v>
      </c>
      <c r="DF13" s="4">
        <v>65</v>
      </c>
      <c r="DG13" s="12">
        <v>81.105422970000006</v>
      </c>
      <c r="DH13" s="12">
        <v>74.530700679999995</v>
      </c>
      <c r="DI13" s="12">
        <v>77.818061825000001</v>
      </c>
      <c r="DJ13" s="12">
        <v>-6.5747222900000111</v>
      </c>
      <c r="DM13" s="4">
        <v>42</v>
      </c>
      <c r="DN13" s="16">
        <v>0.32683585966499995</v>
      </c>
      <c r="DO13" s="12">
        <v>33</v>
      </c>
      <c r="DP13" s="4">
        <v>46.8</v>
      </c>
      <c r="DQ13" s="12">
        <v>46.5</v>
      </c>
      <c r="DR13" s="20">
        <v>0.26538461538461533</v>
      </c>
      <c r="DS13" s="49">
        <f>(DQ13-DO13)/(85-DO13)</f>
        <v>0.25961538461538464</v>
      </c>
      <c r="DT13" s="20">
        <v>-1.4346070000000001E-2</v>
      </c>
      <c r="DU13" s="4">
        <v>208</v>
      </c>
      <c r="DV13" s="4">
        <v>170</v>
      </c>
      <c r="DW13" s="12">
        <v>124</v>
      </c>
      <c r="DX13" s="4">
        <f t="shared" si="0"/>
        <v>38</v>
      </c>
      <c r="DY13" s="49">
        <f t="shared" si="1"/>
        <v>0.18269230769230768</v>
      </c>
      <c r="DZ13" s="16">
        <f t="shared" si="2"/>
        <v>0.18446601941747573</v>
      </c>
      <c r="EA13" s="16">
        <f t="shared" si="3"/>
        <v>0.18627450980392157</v>
      </c>
      <c r="EB13" s="16">
        <f t="shared" si="4"/>
        <v>3.536944887843322E-2</v>
      </c>
      <c r="EC13" s="16">
        <f t="shared" si="5"/>
        <v>3.5792319341314195E-2</v>
      </c>
      <c r="ED13" s="16">
        <f t="shared" si="6"/>
        <v>3.6224812710387591E-2</v>
      </c>
      <c r="EE13" s="20">
        <f t="shared" si="7"/>
        <v>1.223529411764706</v>
      </c>
      <c r="EF13" s="20">
        <f t="shared" si="8"/>
        <v>0.20173964265105582</v>
      </c>
      <c r="EG13" s="16">
        <v>0.60458144999999996</v>
      </c>
      <c r="EH13" s="4">
        <v>2</v>
      </c>
      <c r="EI13" s="4">
        <v>345</v>
      </c>
      <c r="EJ13" s="4">
        <v>261</v>
      </c>
      <c r="EK13" s="32">
        <v>292</v>
      </c>
      <c r="EL13" s="4">
        <v>292</v>
      </c>
      <c r="EM13" s="55">
        <v>0.15362318840579711</v>
      </c>
      <c r="EN13" s="12">
        <v>1.4</v>
      </c>
      <c r="EO13" s="12">
        <v>-0.7</v>
      </c>
      <c r="EP13" s="4" t="s">
        <v>412</v>
      </c>
      <c r="EQ13" s="20">
        <v>-8.5</v>
      </c>
      <c r="EZ13" s="4">
        <v>103</v>
      </c>
      <c r="FB13" s="4">
        <v>127</v>
      </c>
      <c r="FC13" s="4">
        <v>107</v>
      </c>
      <c r="FD13" s="4">
        <v>15</v>
      </c>
      <c r="FE13" s="4">
        <v>1500</v>
      </c>
      <c r="FF13" s="4">
        <v>7.2</v>
      </c>
      <c r="FG13" s="4">
        <v>111</v>
      </c>
      <c r="FK13" s="4">
        <v>34.1</v>
      </c>
      <c r="FM13" s="4">
        <v>344</v>
      </c>
      <c r="FN13" s="4">
        <v>79</v>
      </c>
      <c r="FP13" s="4">
        <v>31.3</v>
      </c>
      <c r="FQ13" s="4">
        <v>19.7</v>
      </c>
      <c r="FR13" s="4">
        <v>47</v>
      </c>
      <c r="FS13" s="4">
        <v>47</v>
      </c>
      <c r="FT13" s="4">
        <v>64</v>
      </c>
      <c r="FV13" s="12">
        <v>15.5</v>
      </c>
      <c r="FW13" s="4">
        <v>164</v>
      </c>
      <c r="FX13" s="4">
        <v>157</v>
      </c>
    </row>
    <row r="14" spans="1:180">
      <c r="A14" s="4" t="s">
        <v>413</v>
      </c>
      <c r="B14" s="4" t="s">
        <v>414</v>
      </c>
      <c r="C14" s="4">
        <v>0</v>
      </c>
      <c r="D14" s="4">
        <v>0</v>
      </c>
      <c r="E14" s="4">
        <v>0</v>
      </c>
      <c r="F14" s="4">
        <v>0</v>
      </c>
      <c r="G14" s="4">
        <v>1</v>
      </c>
      <c r="H14" s="4">
        <v>0</v>
      </c>
      <c r="I14" s="4">
        <v>0</v>
      </c>
      <c r="J14" s="4">
        <v>0</v>
      </c>
      <c r="K14" s="4">
        <v>0</v>
      </c>
      <c r="L14" s="4">
        <v>0</v>
      </c>
      <c r="M14" s="5">
        <v>0</v>
      </c>
      <c r="N14" s="4">
        <v>1</v>
      </c>
      <c r="O14" s="4">
        <v>1</v>
      </c>
      <c r="P14" s="4">
        <v>1</v>
      </c>
      <c r="Q14" s="4">
        <v>0</v>
      </c>
      <c r="R14" s="20">
        <v>4.2285714285714286</v>
      </c>
      <c r="S14" s="20">
        <v>3.75</v>
      </c>
      <c r="T14" s="4">
        <v>4.78</v>
      </c>
      <c r="U14" s="5">
        <v>35219000</v>
      </c>
      <c r="V14" s="12">
        <v>1.4</v>
      </c>
      <c r="W14" s="12">
        <v>3.1</v>
      </c>
      <c r="X14" s="12">
        <v>3.1</v>
      </c>
      <c r="Y14" s="12">
        <v>3.3</v>
      </c>
      <c r="Z14" s="12">
        <v>2.7</v>
      </c>
      <c r="AA14" s="12">
        <v>2.7</v>
      </c>
      <c r="AB14" s="12">
        <v>2.9</v>
      </c>
      <c r="AC14" s="12">
        <v>-0.3</v>
      </c>
      <c r="AD14" s="12">
        <v>1.3</v>
      </c>
      <c r="AE14" s="12">
        <v>-0.4</v>
      </c>
      <c r="AF14" s="12">
        <v>73.599999999999994</v>
      </c>
      <c r="AG14" s="12">
        <v>86.5</v>
      </c>
      <c r="AH14" s="12">
        <v>80.05</v>
      </c>
      <c r="AI14" s="12">
        <v>12.9</v>
      </c>
      <c r="AJ14" s="12">
        <v>1</v>
      </c>
      <c r="AK14" s="12">
        <v>96</v>
      </c>
      <c r="AL14" s="20">
        <v>4.9850000000000003</v>
      </c>
      <c r="AM14" s="20">
        <v>6.6760000000000002</v>
      </c>
      <c r="AN14" s="20">
        <v>5.8305000000000007</v>
      </c>
      <c r="AO14" s="20">
        <f>AM14-AL14</f>
        <v>1.6909999999999998</v>
      </c>
      <c r="AP14" s="5">
        <v>13809000</v>
      </c>
      <c r="AQ14" s="14">
        <v>1.6</v>
      </c>
      <c r="AR14" s="14">
        <v>38</v>
      </c>
      <c r="AS14" s="14">
        <v>40.5</v>
      </c>
      <c r="AT14" s="14">
        <v>55.8</v>
      </c>
      <c r="AU14" s="14">
        <v>54.8</v>
      </c>
      <c r="AV14" s="14">
        <v>20.7</v>
      </c>
      <c r="AW14" s="14">
        <v>24.2</v>
      </c>
      <c r="AX14" s="5">
        <v>7480.5842659999998</v>
      </c>
      <c r="AY14" s="5">
        <v>10370.64237</v>
      </c>
      <c r="AZ14" s="5">
        <v>11789.273219999999</v>
      </c>
      <c r="BA14" s="20">
        <v>1.1838460154704082</v>
      </c>
      <c r="BB14" s="27">
        <v>1.0546839982070819</v>
      </c>
      <c r="BC14" s="20">
        <v>2.6433007985803019</v>
      </c>
      <c r="BE14" s="5">
        <v>1311</v>
      </c>
      <c r="BF14" s="5">
        <v>2756</v>
      </c>
      <c r="BG14" s="5">
        <v>5559</v>
      </c>
      <c r="BH14" s="5">
        <v>6581</v>
      </c>
      <c r="BI14" s="5">
        <v>4462</v>
      </c>
      <c r="BJ14" s="5">
        <v>4706</v>
      </c>
      <c r="BK14" s="5">
        <v>4584</v>
      </c>
      <c r="BL14" s="5">
        <v>3381</v>
      </c>
      <c r="BM14" s="5">
        <v>8937</v>
      </c>
      <c r="BN14" s="5">
        <v>7299.4666699999998</v>
      </c>
      <c r="BO14" s="5">
        <v>3827.5970819999998</v>
      </c>
      <c r="BP14" s="5">
        <v>8380</v>
      </c>
      <c r="BR14" s="20">
        <v>42.33</v>
      </c>
      <c r="BS14" s="12">
        <v>55.230788475169909</v>
      </c>
      <c r="BT14" s="12">
        <v>70.291851768542983</v>
      </c>
      <c r="BU14" s="12">
        <v>12.032258064516128</v>
      </c>
      <c r="BV14" s="12">
        <v>78.599999999999994</v>
      </c>
      <c r="BW14" s="12">
        <v>84.7</v>
      </c>
      <c r="BX14" s="12">
        <v>24.5</v>
      </c>
      <c r="BY14" s="12" t="s">
        <v>404</v>
      </c>
      <c r="BZ14" s="12">
        <v>33.700000000000003</v>
      </c>
      <c r="CA14" s="12" t="s">
        <v>404</v>
      </c>
      <c r="CB14" s="12">
        <v>83.9</v>
      </c>
      <c r="CC14" s="12">
        <v>88.5</v>
      </c>
      <c r="CD14" s="12">
        <v>39.1</v>
      </c>
      <c r="CE14" s="32">
        <v>304</v>
      </c>
      <c r="CF14" s="32">
        <v>56</v>
      </c>
      <c r="CG14" s="27">
        <v>5.4285714285714288</v>
      </c>
      <c r="CH14" s="5">
        <v>3200000</v>
      </c>
      <c r="CI14" s="5">
        <v>3262000</v>
      </c>
      <c r="CJ14" s="4">
        <v>-1.9</v>
      </c>
      <c r="CK14" s="12">
        <v>25.4</v>
      </c>
      <c r="CL14" s="12">
        <v>38.700000000000003</v>
      </c>
      <c r="CM14" s="12">
        <v>65.599999999999994</v>
      </c>
      <c r="CN14" s="12">
        <v>48.7</v>
      </c>
      <c r="CO14" s="12">
        <v>67.400000000000006</v>
      </c>
      <c r="CQ14" s="4" t="s">
        <v>415</v>
      </c>
      <c r="CR14" s="4">
        <v>3</v>
      </c>
      <c r="CS14" s="4" t="s">
        <v>416</v>
      </c>
      <c r="CT14" s="4" t="s">
        <v>417</v>
      </c>
      <c r="CU14" s="12">
        <v>72.900000000000006</v>
      </c>
      <c r="CV14" s="4">
        <v>3</v>
      </c>
      <c r="CW14" s="4">
        <v>4</v>
      </c>
      <c r="CX14" s="20">
        <v>0.66665001256873169</v>
      </c>
      <c r="CY14" s="4">
        <v>75</v>
      </c>
      <c r="CZ14" s="4">
        <v>110</v>
      </c>
      <c r="DA14" s="4">
        <v>140</v>
      </c>
      <c r="DB14" s="4">
        <v>258</v>
      </c>
      <c r="DC14" s="4">
        <v>7</v>
      </c>
      <c r="DD14" s="4">
        <v>15</v>
      </c>
      <c r="DE14" s="4">
        <v>10</v>
      </c>
      <c r="DF14" s="4">
        <v>20</v>
      </c>
      <c r="DG14" s="12">
        <v>20.614284519999998</v>
      </c>
      <c r="DH14" s="12">
        <v>12.15120029</v>
      </c>
      <c r="DI14" s="12">
        <v>16.382742404999998</v>
      </c>
      <c r="DJ14" s="12">
        <v>-8.463084229999998</v>
      </c>
      <c r="DM14" s="4">
        <v>22</v>
      </c>
      <c r="DN14" s="16">
        <v>3.6042033290999996E-2</v>
      </c>
      <c r="DO14" s="4">
        <v>64.900000000000006</v>
      </c>
      <c r="DP14" s="4">
        <v>72.2</v>
      </c>
      <c r="DQ14" s="12">
        <v>72.900000000000006</v>
      </c>
      <c r="DR14" s="20">
        <v>0.36318407960199001</v>
      </c>
      <c r="DS14" s="49">
        <f>(DQ14-DO14)/(85-DO14)</f>
        <v>0.39800995024875635</v>
      </c>
      <c r="DT14" s="20">
        <v>-4.1055300000000003E-2</v>
      </c>
      <c r="DU14" s="4">
        <v>60</v>
      </c>
      <c r="DV14" s="4">
        <v>22</v>
      </c>
      <c r="DW14" s="12">
        <v>22.1</v>
      </c>
      <c r="DX14" s="4">
        <f t="shared" si="0"/>
        <v>38</v>
      </c>
      <c r="DY14" s="49">
        <f t="shared" si="1"/>
        <v>0.6333333333333333</v>
      </c>
      <c r="DZ14" s="16">
        <f t="shared" si="2"/>
        <v>0.65517241379310343</v>
      </c>
      <c r="EA14" s="16">
        <f t="shared" si="3"/>
        <v>0.6785714285714286</v>
      </c>
      <c r="EB14" s="16">
        <f t="shared" si="4"/>
        <v>0.17590118720722411</v>
      </c>
      <c r="EC14" s="16">
        <f t="shared" si="5"/>
        <v>0.18688665360931642</v>
      </c>
      <c r="ED14" s="16">
        <f t="shared" si="6"/>
        <v>0.19945663221266674</v>
      </c>
      <c r="EE14" s="20">
        <f t="shared" si="7"/>
        <v>2.7272727272727271</v>
      </c>
      <c r="EF14" s="20">
        <f t="shared" si="8"/>
        <v>1.0033021088637843</v>
      </c>
      <c r="EG14" s="16">
        <v>0.21558215999999999</v>
      </c>
      <c r="EH14" s="4">
        <v>117</v>
      </c>
      <c r="EI14" s="4">
        <v>72</v>
      </c>
      <c r="EJ14" s="4">
        <v>38</v>
      </c>
      <c r="EK14" s="32">
        <v>27</v>
      </c>
      <c r="EL14" s="4">
        <v>25</v>
      </c>
      <c r="EM14" s="55">
        <v>0.65277777777777779</v>
      </c>
      <c r="EN14" s="12">
        <v>3.2</v>
      </c>
      <c r="EO14" s="12">
        <v>2.6</v>
      </c>
      <c r="EP14" s="4" t="s">
        <v>418</v>
      </c>
      <c r="EQ14" s="20">
        <v>-34.4</v>
      </c>
      <c r="ER14" s="4">
        <v>6.3</v>
      </c>
      <c r="ES14" s="4">
        <v>3.8</v>
      </c>
      <c r="ET14" s="4">
        <v>2.5</v>
      </c>
      <c r="EU14" s="4">
        <v>3.6</v>
      </c>
      <c r="EV14" s="4">
        <v>3.1</v>
      </c>
      <c r="EW14" s="20">
        <f>AVERAGE(ER14:EV14)</f>
        <v>3.8600000000000003</v>
      </c>
      <c r="EX14" s="4">
        <v>17</v>
      </c>
      <c r="EY14" s="4">
        <v>0.77700000000000002</v>
      </c>
      <c r="EZ14" s="4">
        <v>102</v>
      </c>
      <c r="FA14" s="12">
        <v>76</v>
      </c>
      <c r="FB14" s="4">
        <v>109</v>
      </c>
      <c r="FC14" s="4">
        <v>110</v>
      </c>
      <c r="FD14" s="4">
        <v>97</v>
      </c>
      <c r="FE14" s="4">
        <v>100</v>
      </c>
      <c r="FF14" s="4">
        <v>2.6</v>
      </c>
      <c r="FG14" s="4">
        <v>85</v>
      </c>
      <c r="FH14" s="12">
        <v>96</v>
      </c>
      <c r="FI14" s="12">
        <v>96</v>
      </c>
      <c r="FJ14" s="4">
        <v>104</v>
      </c>
      <c r="FK14" s="4">
        <v>82.4</v>
      </c>
      <c r="FM14" s="4">
        <v>143</v>
      </c>
      <c r="FN14" s="4">
        <v>110</v>
      </c>
      <c r="FP14" s="4">
        <v>6.2</v>
      </c>
      <c r="FQ14" s="4">
        <v>0.7</v>
      </c>
      <c r="FR14" s="4">
        <v>25</v>
      </c>
      <c r="FS14" s="4">
        <v>28</v>
      </c>
      <c r="FT14" s="4">
        <v>27</v>
      </c>
      <c r="FU14" s="12">
        <v>22</v>
      </c>
      <c r="FV14" s="12">
        <v>22.8</v>
      </c>
      <c r="FW14" s="4">
        <v>30</v>
      </c>
      <c r="FX14" s="4">
        <v>36</v>
      </c>
    </row>
    <row r="15" spans="1:180">
      <c r="A15" s="4" t="s">
        <v>419</v>
      </c>
      <c r="B15" s="4" t="s">
        <v>407</v>
      </c>
      <c r="C15" s="4">
        <v>0</v>
      </c>
      <c r="D15" s="4">
        <v>0</v>
      </c>
      <c r="E15" s="4">
        <v>1</v>
      </c>
      <c r="F15" s="4">
        <v>0</v>
      </c>
      <c r="G15" s="4">
        <v>0</v>
      </c>
      <c r="H15" s="4">
        <v>0</v>
      </c>
      <c r="I15" s="4">
        <v>0</v>
      </c>
      <c r="J15" s="4">
        <v>0</v>
      </c>
      <c r="K15" s="4">
        <v>0</v>
      </c>
      <c r="L15" s="4">
        <v>0</v>
      </c>
      <c r="M15" s="5">
        <v>0</v>
      </c>
      <c r="N15" s="4">
        <v>0</v>
      </c>
      <c r="O15" s="4">
        <v>0</v>
      </c>
      <c r="P15" s="4">
        <v>0</v>
      </c>
      <c r="Q15" s="4">
        <v>1</v>
      </c>
      <c r="U15" s="5">
        <v>3638000</v>
      </c>
      <c r="V15" s="12">
        <v>1</v>
      </c>
      <c r="W15" s="12">
        <v>4.5</v>
      </c>
      <c r="X15" s="12">
        <v>4.5</v>
      </c>
      <c r="Y15" s="12">
        <v>2.4</v>
      </c>
      <c r="Z15" s="12">
        <v>2.5</v>
      </c>
      <c r="AA15" s="12">
        <v>1.8</v>
      </c>
      <c r="AB15" s="12">
        <v>3.15</v>
      </c>
      <c r="AC15" s="12">
        <v>3.1</v>
      </c>
      <c r="AD15" s="12">
        <v>1.8</v>
      </c>
      <c r="AE15" s="12">
        <v>-2.7</v>
      </c>
      <c r="AF15" s="12">
        <v>51.2</v>
      </c>
      <c r="AG15" s="12">
        <v>67.5</v>
      </c>
      <c r="AH15" s="12">
        <v>59.35</v>
      </c>
      <c r="AI15" s="12">
        <v>16.3</v>
      </c>
      <c r="AJ15" s="12"/>
      <c r="AK15" s="4">
        <v>98.8</v>
      </c>
      <c r="AL15" s="20"/>
      <c r="AM15" s="20"/>
      <c r="AN15" s="20"/>
      <c r="AO15" s="20"/>
      <c r="AP15" s="5">
        <v>1768000</v>
      </c>
      <c r="AQ15" s="14">
        <v>1.3</v>
      </c>
      <c r="AR15" s="14">
        <v>46.8</v>
      </c>
      <c r="AS15" s="14">
        <v>50.3</v>
      </c>
      <c r="AT15" s="14">
        <v>50</v>
      </c>
      <c r="AU15" s="14">
        <v>51.8</v>
      </c>
      <c r="AV15" s="14">
        <v>43.8</v>
      </c>
      <c r="AW15" s="14">
        <v>45.5</v>
      </c>
      <c r="AY15" s="5">
        <v>3022.2608500000001</v>
      </c>
      <c r="AZ15" s="5">
        <v>3332.8944799999999</v>
      </c>
      <c r="BB15" s="27"/>
      <c r="BI15" s="5"/>
      <c r="BJ15" s="5"/>
      <c r="BK15" s="5"/>
      <c r="BL15" s="5"/>
      <c r="BM15" s="5">
        <v>1737</v>
      </c>
      <c r="BN15" s="5"/>
      <c r="BO15" s="5">
        <v>311.15523000000002</v>
      </c>
      <c r="BP15" s="5">
        <v>630</v>
      </c>
      <c r="BQ15" s="20">
        <v>39.39</v>
      </c>
      <c r="BR15" s="20">
        <v>39.39</v>
      </c>
      <c r="CI15" s="5"/>
      <c r="CU15" s="12"/>
      <c r="CV15" s="4">
        <v>1</v>
      </c>
      <c r="DB15" s="4">
        <v>321</v>
      </c>
      <c r="DG15" s="12">
        <v>43.1</v>
      </c>
      <c r="DH15" s="12">
        <v>17.600000000000001</v>
      </c>
      <c r="DI15" s="12">
        <v>30.35</v>
      </c>
      <c r="DJ15" s="12">
        <v>-25.5</v>
      </c>
      <c r="DM15" s="4">
        <v>40</v>
      </c>
      <c r="DN15" s="16">
        <v>0.12140000000000001</v>
      </c>
      <c r="DP15" s="4">
        <v>72.8</v>
      </c>
      <c r="DQ15" s="12">
        <v>70.5</v>
      </c>
      <c r="DR15" s="20"/>
      <c r="DT15" s="20"/>
      <c r="DU15" s="4">
        <v>38</v>
      </c>
      <c r="DV15" s="4">
        <v>25</v>
      </c>
      <c r="DW15" s="12">
        <v>15.5</v>
      </c>
      <c r="DX15" s="4">
        <f t="shared" si="0"/>
        <v>13</v>
      </c>
      <c r="DY15" s="49">
        <f t="shared" si="1"/>
        <v>0.34210526315789475</v>
      </c>
      <c r="DZ15" s="16">
        <f t="shared" si="2"/>
        <v>0.3611111111111111</v>
      </c>
      <c r="EA15" s="16">
        <f t="shared" si="3"/>
        <v>0.38235294117647056</v>
      </c>
      <c r="EB15" s="16">
        <f t="shared" si="4"/>
        <v>7.3409239696403936E-2</v>
      </c>
      <c r="EC15" s="16">
        <f t="shared" si="5"/>
        <v>7.8640928674979224E-2</v>
      </c>
      <c r="ED15" s="16">
        <f t="shared" si="6"/>
        <v>8.4676212594371969E-2</v>
      </c>
      <c r="EE15" s="20">
        <f t="shared" si="7"/>
        <v>1.52</v>
      </c>
      <c r="EF15" s="20">
        <f t="shared" si="8"/>
        <v>0.4187103348581851</v>
      </c>
      <c r="EG15" s="16">
        <v>0.95175266999999997</v>
      </c>
      <c r="EH15" s="4">
        <v>108</v>
      </c>
      <c r="EI15" s="4">
        <v>48</v>
      </c>
      <c r="EJ15" s="4">
        <v>28</v>
      </c>
      <c r="EK15" s="32">
        <v>31</v>
      </c>
      <c r="EL15" s="4">
        <v>30</v>
      </c>
      <c r="EM15" s="55">
        <v>0.375</v>
      </c>
      <c r="EN15" s="12">
        <v>2.7</v>
      </c>
      <c r="EO15" s="12">
        <v>-0.4</v>
      </c>
      <c r="EP15" s="4" t="s">
        <v>420</v>
      </c>
      <c r="EQ15" s="20">
        <v>40.1</v>
      </c>
      <c r="EY15" s="4">
        <v>0.64700000000000002</v>
      </c>
      <c r="EZ15" s="4">
        <v>104</v>
      </c>
      <c r="FA15" s="4">
        <v>74.5</v>
      </c>
      <c r="FB15" s="4">
        <v>100</v>
      </c>
      <c r="FC15" s="4">
        <v>110</v>
      </c>
      <c r="FE15" s="4">
        <v>50</v>
      </c>
      <c r="FF15" s="4">
        <v>2</v>
      </c>
      <c r="FG15" s="4">
        <v>63</v>
      </c>
      <c r="FH15" s="4">
        <v>98.8</v>
      </c>
      <c r="FI15" s="4">
        <v>98.8</v>
      </c>
      <c r="FR15" s="4">
        <v>46</v>
      </c>
      <c r="FS15" s="4">
        <v>47</v>
      </c>
      <c r="FU15" s="4">
        <v>40.299999999999997</v>
      </c>
      <c r="FV15" s="12">
        <v>6.3</v>
      </c>
      <c r="FW15" s="4">
        <v>90</v>
      </c>
      <c r="FX15" s="4">
        <v>103</v>
      </c>
    </row>
    <row r="16" spans="1:180">
      <c r="A16" s="4" t="s">
        <v>421</v>
      </c>
      <c r="B16" s="4" t="s">
        <v>403</v>
      </c>
      <c r="C16" s="4">
        <v>1</v>
      </c>
      <c r="D16" s="4">
        <v>0</v>
      </c>
      <c r="E16" s="4">
        <v>0</v>
      </c>
      <c r="F16" s="4">
        <v>0</v>
      </c>
      <c r="G16" s="4">
        <v>0</v>
      </c>
      <c r="H16" s="4">
        <v>0</v>
      </c>
      <c r="I16" s="4">
        <v>0</v>
      </c>
      <c r="J16" s="4">
        <v>0</v>
      </c>
      <c r="K16" s="4">
        <v>0</v>
      </c>
      <c r="L16" s="4">
        <v>0</v>
      </c>
      <c r="M16" s="5">
        <v>0</v>
      </c>
      <c r="N16" s="4">
        <v>0</v>
      </c>
      <c r="O16" s="4">
        <v>0</v>
      </c>
      <c r="P16" s="4">
        <v>0</v>
      </c>
      <c r="Q16" s="4">
        <v>0</v>
      </c>
      <c r="R16" s="20">
        <v>0</v>
      </c>
      <c r="S16" s="20">
        <v>10</v>
      </c>
      <c r="U16" s="5">
        <v>18057000</v>
      </c>
      <c r="V16" s="12">
        <v>1.4</v>
      </c>
      <c r="W16" s="12">
        <v>3.3</v>
      </c>
      <c r="X16" s="12">
        <v>3.3</v>
      </c>
      <c r="Y16" s="12">
        <v>2</v>
      </c>
      <c r="Z16" s="12">
        <v>1.9</v>
      </c>
      <c r="AA16" s="12">
        <v>1.9</v>
      </c>
      <c r="AB16" s="12">
        <v>2.6</v>
      </c>
      <c r="AC16" s="12">
        <v>2.5</v>
      </c>
      <c r="AD16" s="12">
        <v>0.3</v>
      </c>
      <c r="AE16" s="12">
        <v>-1.4</v>
      </c>
      <c r="AF16" s="12">
        <v>80.599999999999994</v>
      </c>
      <c r="AG16" s="12">
        <v>85.1</v>
      </c>
      <c r="AH16" s="12">
        <v>82.85</v>
      </c>
      <c r="AI16" s="12">
        <v>4.5</v>
      </c>
      <c r="AJ16" s="12"/>
      <c r="AK16" s="12">
        <v>99</v>
      </c>
      <c r="AL16" s="20">
        <v>8.93</v>
      </c>
      <c r="AM16" s="20">
        <v>10.241</v>
      </c>
      <c r="AN16" s="20">
        <v>9.5854999999999997</v>
      </c>
      <c r="AO16" s="20">
        <f>AM16-AL16</f>
        <v>1.3109999999999999</v>
      </c>
      <c r="AP16" s="5">
        <v>9144000</v>
      </c>
      <c r="AQ16" s="14">
        <v>2</v>
      </c>
      <c r="AR16" s="14">
        <v>45.9</v>
      </c>
      <c r="AS16" s="14">
        <v>51</v>
      </c>
      <c r="AT16" s="14">
        <v>58.1</v>
      </c>
      <c r="AU16" s="14">
        <v>58</v>
      </c>
      <c r="AV16" s="14">
        <v>33.700000000000003</v>
      </c>
      <c r="AW16" s="14">
        <v>43.3</v>
      </c>
      <c r="AX16" s="5">
        <v>10496.306259999999</v>
      </c>
      <c r="AY16" s="5">
        <v>22542.389709999999</v>
      </c>
      <c r="AZ16" s="5">
        <v>23390.669709999998</v>
      </c>
      <c r="BA16" s="20">
        <v>1.92259046726783</v>
      </c>
      <c r="BB16" s="27">
        <v>1.8562066306861988</v>
      </c>
      <c r="BC16" s="20">
        <v>2.6769850083287063</v>
      </c>
      <c r="BD16" s="5">
        <v>1528</v>
      </c>
      <c r="BE16" s="5">
        <v>3801</v>
      </c>
      <c r="BF16" s="5">
        <v>4299</v>
      </c>
      <c r="BG16" s="5">
        <v>8539</v>
      </c>
      <c r="BH16" s="5">
        <v>16417</v>
      </c>
      <c r="BI16" s="5">
        <v>7782</v>
      </c>
      <c r="BJ16" s="5">
        <v>14445</v>
      </c>
      <c r="BK16" s="5">
        <v>11113.5</v>
      </c>
      <c r="BL16" s="5">
        <v>7204</v>
      </c>
      <c r="BM16" s="5">
        <v>19285</v>
      </c>
      <c r="BN16" s="5">
        <v>15577.574559999999</v>
      </c>
      <c r="BO16" s="5">
        <v>14407.89409</v>
      </c>
      <c r="BP16" s="5">
        <v>20090</v>
      </c>
      <c r="BQ16" s="20">
        <v>37.880000000000003</v>
      </c>
      <c r="BR16" s="20">
        <v>37.880000000000003</v>
      </c>
      <c r="CH16" s="5">
        <v>2440000</v>
      </c>
      <c r="CI16" s="5">
        <v>2793000</v>
      </c>
      <c r="CJ16" s="4">
        <v>-12.6</v>
      </c>
      <c r="CK16" s="12">
        <v>28.6</v>
      </c>
      <c r="CL16" s="12">
        <v>35.200000000000003</v>
      </c>
      <c r="CN16" s="12">
        <v>40.6</v>
      </c>
      <c r="CO16" s="12">
        <v>50</v>
      </c>
      <c r="CQ16" s="4" t="s">
        <v>415</v>
      </c>
      <c r="CR16" s="4">
        <v>1</v>
      </c>
      <c r="CS16" s="4" t="s">
        <v>422</v>
      </c>
      <c r="CT16" s="4" t="s">
        <v>417</v>
      </c>
      <c r="CU16" s="12">
        <v>65</v>
      </c>
      <c r="CV16" s="4">
        <v>3</v>
      </c>
      <c r="CW16" s="4">
        <v>4</v>
      </c>
      <c r="CX16" s="20">
        <v>8.1055732923849613E-2</v>
      </c>
      <c r="CY16" s="4">
        <v>118</v>
      </c>
      <c r="CZ16" s="4">
        <v>153</v>
      </c>
      <c r="DA16" s="4">
        <v>183</v>
      </c>
      <c r="DB16" s="4">
        <v>336</v>
      </c>
      <c r="DG16" s="12">
        <v>11.31907082</v>
      </c>
      <c r="DH16" s="12">
        <v>5.5162000659999997</v>
      </c>
      <c r="DI16" s="12">
        <v>8.417635443</v>
      </c>
      <c r="DJ16" s="12">
        <v>-5.8028707540000006</v>
      </c>
      <c r="DM16" s="4">
        <v>67</v>
      </c>
      <c r="DN16" s="16">
        <v>5.6398157468100008E-2</v>
      </c>
      <c r="DO16" s="12">
        <v>70.7</v>
      </c>
      <c r="DP16" s="4">
        <v>77.8</v>
      </c>
      <c r="DQ16" s="12">
        <v>78.2</v>
      </c>
      <c r="DR16" s="20">
        <v>0.49650349650349618</v>
      </c>
      <c r="DS16" s="49">
        <f>(DQ16-DO16)/(85-DO16)</f>
        <v>0.52447552447552459</v>
      </c>
      <c r="DT16" s="20">
        <v>-2.4605430000000001E-2</v>
      </c>
      <c r="DU16" s="4">
        <v>20</v>
      </c>
      <c r="DV16" s="4">
        <v>6</v>
      </c>
      <c r="DW16" s="12">
        <v>5.85</v>
      </c>
      <c r="DX16" s="4">
        <f t="shared" si="0"/>
        <v>14</v>
      </c>
      <c r="DY16" s="49">
        <f t="shared" si="1"/>
        <v>0.7</v>
      </c>
      <c r="DZ16" s="16">
        <f t="shared" si="2"/>
        <v>0.77777777777777779</v>
      </c>
      <c r="EA16" s="16">
        <f t="shared" si="3"/>
        <v>0.875</v>
      </c>
      <c r="EB16" s="16">
        <f t="shared" si="4"/>
        <v>0.21108322585505088</v>
      </c>
      <c r="EC16" s="16">
        <f t="shared" si="5"/>
        <v>0.2640078489740344</v>
      </c>
      <c r="ED16" s="16">
        <f t="shared" si="6"/>
        <v>0.36543237002359918</v>
      </c>
      <c r="EE16" s="20">
        <f t="shared" si="7"/>
        <v>3.3333333333333335</v>
      </c>
      <c r="EF16" s="20">
        <f t="shared" si="8"/>
        <v>1.2039728043259359</v>
      </c>
      <c r="EG16" s="16">
        <v>0.37949426000000003</v>
      </c>
      <c r="EH16" s="4">
        <v>175</v>
      </c>
      <c r="EI16" s="4">
        <v>24</v>
      </c>
      <c r="EJ16" s="4">
        <v>13</v>
      </c>
      <c r="EK16" s="32">
        <v>8</v>
      </c>
      <c r="EL16" s="4">
        <v>6</v>
      </c>
      <c r="EM16" s="55">
        <v>0.75</v>
      </c>
      <c r="EN16" s="12">
        <v>3</v>
      </c>
      <c r="EO16" s="12">
        <v>4.7</v>
      </c>
      <c r="EP16" s="4" t="s">
        <v>423</v>
      </c>
      <c r="EQ16" s="20">
        <v>-35.200000000000003</v>
      </c>
      <c r="ER16" s="4">
        <v>6.8</v>
      </c>
      <c r="ES16" s="12">
        <v>6</v>
      </c>
      <c r="ET16" s="4">
        <v>5.9</v>
      </c>
      <c r="EU16" s="4">
        <v>5.5</v>
      </c>
      <c r="EV16" s="12">
        <v>5</v>
      </c>
      <c r="EW16" s="20">
        <f>AVERAGE(ER16:EV16)</f>
        <v>5.8400000000000007</v>
      </c>
      <c r="EX16" s="4">
        <v>11</v>
      </c>
      <c r="EY16" s="4">
        <v>0.91700000000000004</v>
      </c>
      <c r="EZ16" s="4">
        <v>100</v>
      </c>
      <c r="FA16" s="12">
        <v>81</v>
      </c>
      <c r="FB16" s="4">
        <v>108</v>
      </c>
      <c r="FC16" s="4">
        <v>109</v>
      </c>
      <c r="FE16" s="4">
        <v>9</v>
      </c>
      <c r="FF16" s="4">
        <v>1.9</v>
      </c>
      <c r="FG16" s="4">
        <v>70</v>
      </c>
      <c r="FH16" s="12">
        <v>99</v>
      </c>
      <c r="FI16" s="12">
        <v>99</v>
      </c>
      <c r="FK16" s="4">
        <v>86.8</v>
      </c>
      <c r="FM16" s="4">
        <v>105</v>
      </c>
      <c r="FN16" s="4">
        <v>104</v>
      </c>
      <c r="FO16" s="4">
        <v>0.65900000000000003</v>
      </c>
      <c r="FP16" s="4">
        <v>1.2</v>
      </c>
      <c r="FR16" s="4">
        <v>31</v>
      </c>
      <c r="FS16" s="4">
        <v>41</v>
      </c>
      <c r="FT16" s="4">
        <v>71</v>
      </c>
      <c r="FU16" s="4">
        <v>39.799999999999997</v>
      </c>
      <c r="FV16" s="12">
        <v>25.9</v>
      </c>
      <c r="FW16" s="4">
        <v>11</v>
      </c>
      <c r="FX16" s="4">
        <v>14</v>
      </c>
    </row>
    <row r="17" spans="1:180">
      <c r="A17" s="4" t="s">
        <v>424</v>
      </c>
      <c r="B17" s="4" t="s">
        <v>407</v>
      </c>
      <c r="C17" s="4">
        <v>1</v>
      </c>
      <c r="D17" s="4">
        <v>0</v>
      </c>
      <c r="E17" s="4">
        <v>0</v>
      </c>
      <c r="F17" s="4">
        <v>0</v>
      </c>
      <c r="G17" s="4">
        <v>0</v>
      </c>
      <c r="H17" s="4">
        <v>0</v>
      </c>
      <c r="I17" s="4">
        <v>0</v>
      </c>
      <c r="J17" s="4">
        <v>0</v>
      </c>
      <c r="K17" s="4">
        <v>0</v>
      </c>
      <c r="L17" s="4">
        <v>0</v>
      </c>
      <c r="M17" s="5">
        <v>0</v>
      </c>
      <c r="N17" s="4">
        <v>0</v>
      </c>
      <c r="O17" s="4">
        <v>0</v>
      </c>
      <c r="P17" s="4">
        <v>0</v>
      </c>
      <c r="Q17" s="4">
        <v>0</v>
      </c>
      <c r="R17" s="20">
        <v>0</v>
      </c>
      <c r="S17" s="20">
        <v>10</v>
      </c>
      <c r="U17" s="5">
        <v>8106000</v>
      </c>
      <c r="V17" s="12">
        <v>0.4</v>
      </c>
      <c r="W17" s="12">
        <v>2.7</v>
      </c>
      <c r="X17" s="12">
        <v>2.7</v>
      </c>
      <c r="Y17" s="12">
        <v>1.6</v>
      </c>
      <c r="Z17" s="12">
        <v>1.6</v>
      </c>
      <c r="AA17" s="12">
        <v>1.4</v>
      </c>
      <c r="AB17" s="12">
        <v>2.0499999999999998</v>
      </c>
      <c r="AC17" s="12">
        <v>2.6</v>
      </c>
      <c r="AD17" s="12">
        <v>0.8</v>
      </c>
      <c r="AE17" s="12">
        <v>-1.3</v>
      </c>
      <c r="AF17" s="12">
        <v>64.900000000000006</v>
      </c>
      <c r="AG17" s="12">
        <v>64.5</v>
      </c>
      <c r="AH17" s="12">
        <v>64.7</v>
      </c>
      <c r="AI17" s="12">
        <v>-0.40000000000000568</v>
      </c>
      <c r="AJ17" s="12"/>
      <c r="AK17" s="12">
        <v>99</v>
      </c>
      <c r="AL17" s="20">
        <v>3.6509999999999998</v>
      </c>
      <c r="AM17" s="20">
        <v>6.6420000000000003</v>
      </c>
      <c r="AN17" s="20">
        <v>5.1464999999999996</v>
      </c>
      <c r="AO17" s="20">
        <f>AM17-AL17</f>
        <v>2.9910000000000005</v>
      </c>
      <c r="AP17" s="5">
        <v>3776000</v>
      </c>
      <c r="AQ17" s="14">
        <v>0.7</v>
      </c>
      <c r="AR17" s="14">
        <v>45</v>
      </c>
      <c r="AS17" s="14">
        <v>46.8</v>
      </c>
      <c r="AT17" s="14">
        <v>56.7</v>
      </c>
      <c r="AU17" s="14">
        <v>56.8</v>
      </c>
      <c r="AV17" s="14">
        <v>34.5</v>
      </c>
      <c r="AW17" s="14">
        <v>36.9</v>
      </c>
      <c r="AX17" s="5">
        <v>7424.2842579999997</v>
      </c>
      <c r="AY17" s="5">
        <v>20673.747920000002</v>
      </c>
      <c r="AZ17" s="5">
        <v>21923.592079999999</v>
      </c>
      <c r="BA17" s="20">
        <v>2.5593659503124524</v>
      </c>
      <c r="BB17" s="27">
        <v>2.468403655454015</v>
      </c>
      <c r="BC17" s="20">
        <v>4.617292225201072</v>
      </c>
      <c r="BD17" s="5">
        <v>1295</v>
      </c>
      <c r="BE17" s="5">
        <v>1875</v>
      </c>
      <c r="BF17" s="5">
        <v>2901</v>
      </c>
      <c r="BG17" s="5">
        <v>6561</v>
      </c>
      <c r="BH17" s="5">
        <v>16792</v>
      </c>
      <c r="BI17" s="5">
        <v>5143</v>
      </c>
      <c r="BJ17" s="5">
        <v>12695</v>
      </c>
      <c r="BK17" s="5">
        <v>8919</v>
      </c>
      <c r="BL17" s="5">
        <v>4476</v>
      </c>
      <c r="BM17" s="5">
        <v>20667</v>
      </c>
      <c r="BN17" s="5">
        <v>16412.00648</v>
      </c>
      <c r="BO17" s="5">
        <v>18196.004639999999</v>
      </c>
      <c r="BP17" s="5">
        <v>28110</v>
      </c>
      <c r="CH17" s="5">
        <v>1287000</v>
      </c>
      <c r="CI17" s="5">
        <v>1404000</v>
      </c>
      <c r="CJ17" s="4">
        <v>-8.3000000000000007</v>
      </c>
      <c r="CK17" s="12">
        <v>36.6</v>
      </c>
      <c r="CL17" s="12">
        <v>41.2</v>
      </c>
      <c r="CN17" s="12">
        <v>51.7</v>
      </c>
      <c r="CO17" s="12">
        <v>51</v>
      </c>
      <c r="CQ17" s="4" t="s">
        <v>415</v>
      </c>
      <c r="CR17" s="4">
        <v>3</v>
      </c>
      <c r="CS17" s="4" t="s">
        <v>416</v>
      </c>
      <c r="CT17" s="4" t="s">
        <v>417</v>
      </c>
      <c r="CU17" s="12">
        <v>71</v>
      </c>
      <c r="CV17" s="4">
        <v>4</v>
      </c>
      <c r="CW17" s="4">
        <v>3</v>
      </c>
      <c r="CX17" s="20">
        <v>0.9624703451972012</v>
      </c>
      <c r="CY17" s="4">
        <v>121</v>
      </c>
      <c r="CZ17" s="4">
        <v>156</v>
      </c>
      <c r="DA17" s="4">
        <v>186</v>
      </c>
      <c r="DB17" s="4">
        <v>423</v>
      </c>
      <c r="DG17" s="12">
        <v>23.83479118</v>
      </c>
      <c r="DH17" s="12">
        <v>7.7586002350000003</v>
      </c>
      <c r="DI17" s="12">
        <v>15.7966957075</v>
      </c>
      <c r="DJ17" s="12">
        <v>-16.076190945</v>
      </c>
      <c r="DM17" s="4">
        <v>62</v>
      </c>
      <c r="DN17" s="16">
        <v>9.7939513386500004E-2</v>
      </c>
      <c r="DO17" s="12">
        <v>68.599999999999994</v>
      </c>
      <c r="DP17" s="4">
        <v>76.3</v>
      </c>
      <c r="DQ17" s="12">
        <v>77</v>
      </c>
      <c r="DR17" s="20">
        <v>0.46951219512195125</v>
      </c>
      <c r="DS17" s="49">
        <f>(DQ17-DO17)/(85-DO17)</f>
        <v>0.51219512195121963</v>
      </c>
      <c r="DT17" s="20">
        <v>-2.3554039999999998E-2</v>
      </c>
      <c r="DU17" s="4">
        <v>37</v>
      </c>
      <c r="DV17" s="4">
        <v>5</v>
      </c>
      <c r="DW17" s="12">
        <v>5.0999999999999996</v>
      </c>
      <c r="DX17" s="4">
        <f t="shared" si="0"/>
        <v>32</v>
      </c>
      <c r="DY17" s="49">
        <f t="shared" si="1"/>
        <v>0.86486486486486491</v>
      </c>
      <c r="DZ17" s="16">
        <f t="shared" si="2"/>
        <v>0.91428571428571426</v>
      </c>
      <c r="EA17" s="16">
        <f t="shared" si="3"/>
        <v>0.96969696969696972</v>
      </c>
      <c r="EB17" s="16">
        <f t="shared" si="4"/>
        <v>0.35090398504910808</v>
      </c>
      <c r="EC17" s="16">
        <f t="shared" si="5"/>
        <v>0.4312261644715023</v>
      </c>
      <c r="ED17" s="16">
        <f t="shared" si="6"/>
        <v>0.6144616327900887</v>
      </c>
      <c r="EE17" s="20">
        <f t="shared" si="7"/>
        <v>7.4</v>
      </c>
      <c r="EF17" s="20">
        <f t="shared" si="8"/>
        <v>2.0014800002101243</v>
      </c>
      <c r="EG17" s="16">
        <v>-0.62216693999999995</v>
      </c>
      <c r="EH17" s="4">
        <v>175</v>
      </c>
      <c r="EI17" s="4">
        <v>43</v>
      </c>
      <c r="EJ17" s="4">
        <v>17</v>
      </c>
      <c r="EK17" s="32">
        <v>7</v>
      </c>
      <c r="EL17" s="4">
        <v>6</v>
      </c>
      <c r="EM17" s="55">
        <v>0.86046511627906974</v>
      </c>
      <c r="EN17" s="12">
        <v>4.5999999999999996</v>
      </c>
      <c r="EO17" s="12">
        <v>7.1</v>
      </c>
      <c r="EP17" s="4" t="s">
        <v>425</v>
      </c>
      <c r="EQ17" s="20">
        <v>48.13</v>
      </c>
      <c r="ER17" s="4">
        <v>5.8</v>
      </c>
      <c r="ES17" s="4">
        <v>6.7</v>
      </c>
      <c r="ET17" s="4">
        <v>4.5999999999999996</v>
      </c>
      <c r="EU17" s="4">
        <v>4.5999999999999996</v>
      </c>
      <c r="EV17" s="4">
        <v>4.5999999999999996</v>
      </c>
      <c r="EW17" s="20">
        <f>AVERAGE(ER17:EV17)</f>
        <v>5.2600000000000007</v>
      </c>
      <c r="EY17" s="16">
        <v>0.89</v>
      </c>
      <c r="EZ17" s="4">
        <v>109</v>
      </c>
      <c r="FA17" s="4">
        <v>79.599999999999994</v>
      </c>
      <c r="FB17" s="4">
        <v>108</v>
      </c>
      <c r="FC17" s="4">
        <v>110</v>
      </c>
      <c r="FE17" s="4">
        <v>10</v>
      </c>
      <c r="FF17" s="4">
        <v>1.5</v>
      </c>
      <c r="FG17" s="4">
        <v>65</v>
      </c>
      <c r="FH17" s="12">
        <v>99</v>
      </c>
      <c r="FI17" s="12">
        <v>99</v>
      </c>
      <c r="FK17" s="4">
        <v>79.900000000000006</v>
      </c>
      <c r="FM17" s="4">
        <v>115</v>
      </c>
      <c r="FN17" s="4">
        <v>111</v>
      </c>
      <c r="FO17" s="4">
        <v>0.66700000000000004</v>
      </c>
      <c r="FP17" s="4">
        <v>2.6</v>
      </c>
      <c r="FR17" s="4">
        <v>38</v>
      </c>
      <c r="FS17" s="4">
        <v>41</v>
      </c>
      <c r="FU17" s="4">
        <v>33.700000000000003</v>
      </c>
      <c r="FV17" s="12">
        <v>24.7</v>
      </c>
      <c r="FW17" s="4">
        <v>14</v>
      </c>
      <c r="FX17" s="4">
        <v>12</v>
      </c>
    </row>
    <row r="18" spans="1:180">
      <c r="A18" s="4" t="s">
        <v>426</v>
      </c>
      <c r="B18" s="4" t="s">
        <v>407</v>
      </c>
      <c r="C18" s="4">
        <v>0</v>
      </c>
      <c r="D18" s="4">
        <v>1</v>
      </c>
      <c r="E18" s="4">
        <v>0</v>
      </c>
      <c r="F18" s="4">
        <v>0</v>
      </c>
      <c r="G18" s="4">
        <v>0</v>
      </c>
      <c r="H18" s="4">
        <v>0</v>
      </c>
      <c r="I18" s="4">
        <v>0</v>
      </c>
      <c r="J18" s="4">
        <v>0</v>
      </c>
      <c r="K18" s="4">
        <v>0</v>
      </c>
      <c r="L18" s="4">
        <v>0</v>
      </c>
      <c r="M18" s="5">
        <v>0</v>
      </c>
      <c r="N18" s="4">
        <v>0</v>
      </c>
      <c r="O18" s="4">
        <v>0</v>
      </c>
      <c r="P18" s="4">
        <v>0</v>
      </c>
      <c r="Q18" s="4">
        <v>1</v>
      </c>
      <c r="U18" s="5">
        <v>7594000</v>
      </c>
      <c r="V18" s="12">
        <v>1.3</v>
      </c>
      <c r="W18" s="12">
        <v>5.5</v>
      </c>
      <c r="X18" s="12">
        <v>5.5</v>
      </c>
      <c r="Y18" s="12">
        <v>3.3</v>
      </c>
      <c r="Z18" s="12">
        <v>2.4</v>
      </c>
      <c r="AA18" s="12">
        <v>2.4</v>
      </c>
      <c r="AB18" s="12">
        <v>3.95</v>
      </c>
      <c r="AC18" s="12">
        <v>2.6</v>
      </c>
      <c r="AD18" s="12">
        <v>2</v>
      </c>
      <c r="AE18" s="12">
        <v>-3.1</v>
      </c>
      <c r="AF18" s="12">
        <v>48.1</v>
      </c>
      <c r="AG18" s="12">
        <v>54.4</v>
      </c>
      <c r="AH18" s="12">
        <v>51.25</v>
      </c>
      <c r="AI18" s="12">
        <v>6.3</v>
      </c>
      <c r="AJ18" s="12"/>
      <c r="AK18" s="4">
        <v>96.3</v>
      </c>
      <c r="AL18" s="20"/>
      <c r="AM18" s="20"/>
      <c r="AN18" s="20"/>
      <c r="AO18" s="20"/>
      <c r="AP18" s="5">
        <v>3283000</v>
      </c>
      <c r="AQ18" s="14">
        <v>1.2</v>
      </c>
      <c r="AR18" s="14">
        <v>44.1</v>
      </c>
      <c r="AS18" s="14">
        <v>44.7</v>
      </c>
      <c r="AT18" s="14">
        <v>47.5</v>
      </c>
      <c r="AU18" s="14">
        <v>49.5</v>
      </c>
      <c r="AV18" s="14">
        <v>40.799999999999997</v>
      </c>
      <c r="AW18" s="14">
        <v>37.299999999999997</v>
      </c>
      <c r="AY18" s="5">
        <v>2427.3026799999998</v>
      </c>
      <c r="AZ18" s="5">
        <v>3092.9176170000001</v>
      </c>
      <c r="BB18" s="27"/>
      <c r="BI18" s="5"/>
      <c r="BJ18" s="5"/>
      <c r="BK18" s="5"/>
      <c r="BL18" s="5"/>
      <c r="BM18" s="5">
        <v>1670</v>
      </c>
      <c r="BN18" s="5">
        <v>1149.8138570000001</v>
      </c>
      <c r="BO18" s="5">
        <v>383.64281099999999</v>
      </c>
      <c r="BP18" s="5">
        <v>480</v>
      </c>
      <c r="CH18" s="5">
        <v>1707000</v>
      </c>
      <c r="CI18" s="5">
        <v>2522000</v>
      </c>
      <c r="CJ18" s="4">
        <v>-32.299999999999997</v>
      </c>
      <c r="CK18" s="12">
        <v>75.400000000000006</v>
      </c>
      <c r="CL18" s="12">
        <v>63.8</v>
      </c>
      <c r="CM18" s="12">
        <v>100</v>
      </c>
      <c r="CN18" s="12">
        <v>100</v>
      </c>
      <c r="CO18" s="12">
        <v>96.3</v>
      </c>
      <c r="CQ18" s="4" t="s">
        <v>415</v>
      </c>
      <c r="CR18" s="4">
        <v>2</v>
      </c>
      <c r="CT18" s="4" t="s">
        <v>416</v>
      </c>
      <c r="CU18" s="12"/>
      <c r="CV18" s="4">
        <v>4</v>
      </c>
      <c r="CW18" s="4">
        <v>3</v>
      </c>
      <c r="CX18" s="20">
        <v>1.2488032343384008</v>
      </c>
      <c r="DB18" s="4">
        <v>4</v>
      </c>
      <c r="DG18" s="12">
        <v>47.456134800000001</v>
      </c>
      <c r="DH18" s="12">
        <v>31.00449944</v>
      </c>
      <c r="DI18" s="12">
        <v>39.230317120000002</v>
      </c>
      <c r="DJ18" s="12">
        <v>-16.451635360000001</v>
      </c>
      <c r="DM18" s="4">
        <v>5</v>
      </c>
      <c r="DN18" s="16">
        <v>1.9615158560000002E-2</v>
      </c>
      <c r="DP18" s="4">
        <v>70.7</v>
      </c>
      <c r="DQ18" s="12">
        <v>69.900000000000006</v>
      </c>
      <c r="DR18" s="20"/>
      <c r="DT18" s="20" t="s">
        <v>427</v>
      </c>
      <c r="DU18" s="4">
        <v>55</v>
      </c>
      <c r="DV18" s="4">
        <v>34</v>
      </c>
      <c r="DW18" s="12">
        <v>19.899999999999999</v>
      </c>
      <c r="DX18" s="4">
        <f t="shared" si="0"/>
        <v>21</v>
      </c>
      <c r="DY18" s="49">
        <f t="shared" si="1"/>
        <v>0.38181818181818183</v>
      </c>
      <c r="DZ18" s="16">
        <f t="shared" si="2"/>
        <v>0.39622641509433965</v>
      </c>
      <c r="EA18" s="16">
        <f t="shared" si="3"/>
        <v>0.41176470588235292</v>
      </c>
      <c r="EB18" s="16">
        <f t="shared" si="4"/>
        <v>8.4325210989975655E-2</v>
      </c>
      <c r="EC18" s="16">
        <f t="shared" si="5"/>
        <v>8.8563758335285792E-2</v>
      </c>
      <c r="ED18" s="16">
        <f t="shared" si="6"/>
        <v>9.3250392232945845E-2</v>
      </c>
      <c r="EE18" s="20">
        <f t="shared" si="7"/>
        <v>1.6176470588235294</v>
      </c>
      <c r="EF18" s="20">
        <f t="shared" si="8"/>
        <v>0.48097266061630961</v>
      </c>
      <c r="EG18" s="16">
        <v>0.76678698999999995</v>
      </c>
      <c r="EH18" s="4">
        <v>85</v>
      </c>
      <c r="EI18" s="4">
        <v>75</v>
      </c>
      <c r="EJ18" s="4">
        <v>52</v>
      </c>
      <c r="EK18" s="32">
        <v>50</v>
      </c>
      <c r="EL18" s="4">
        <v>45</v>
      </c>
      <c r="EM18" s="55">
        <v>0.4</v>
      </c>
      <c r="EN18" s="12">
        <v>1.8</v>
      </c>
      <c r="EO18" s="12">
        <v>0.9</v>
      </c>
      <c r="EP18" s="4" t="s">
        <v>428</v>
      </c>
      <c r="EQ18" s="20">
        <v>40.22</v>
      </c>
      <c r="EY18" s="4">
        <v>0.628</v>
      </c>
      <c r="EZ18" s="4">
        <v>105</v>
      </c>
      <c r="FA18" s="4">
        <v>74.900000000000006</v>
      </c>
      <c r="FB18" s="4">
        <v>104</v>
      </c>
      <c r="FC18" s="4">
        <v>112</v>
      </c>
      <c r="FE18" s="4">
        <v>22</v>
      </c>
      <c r="FF18" s="4">
        <v>2.5</v>
      </c>
      <c r="FG18" s="4">
        <v>55</v>
      </c>
      <c r="FH18" s="4">
        <v>96.3</v>
      </c>
      <c r="FI18" s="4">
        <v>96.3</v>
      </c>
      <c r="FR18" s="4">
        <v>45</v>
      </c>
      <c r="FS18" s="4">
        <v>43</v>
      </c>
      <c r="FU18" s="4">
        <v>36.799999999999997</v>
      </c>
      <c r="FV18" s="12">
        <v>12</v>
      </c>
      <c r="FW18" s="4">
        <v>99</v>
      </c>
      <c r="FX18" s="4">
        <v>106</v>
      </c>
    </row>
    <row r="19" spans="1:180">
      <c r="A19" s="4" t="s">
        <v>429</v>
      </c>
      <c r="B19" s="4" t="s">
        <v>414</v>
      </c>
      <c r="C19" s="4">
        <v>0</v>
      </c>
      <c r="D19" s="4">
        <v>0</v>
      </c>
      <c r="E19" s="4">
        <v>0</v>
      </c>
      <c r="F19" s="4">
        <v>0</v>
      </c>
      <c r="G19" s="4">
        <v>0</v>
      </c>
      <c r="H19" s="4">
        <v>1</v>
      </c>
      <c r="I19" s="4">
        <v>0</v>
      </c>
      <c r="J19" s="4">
        <v>0</v>
      </c>
      <c r="K19" s="4">
        <v>0</v>
      </c>
      <c r="L19" s="4">
        <v>0</v>
      </c>
      <c r="M19" s="5">
        <v>0</v>
      </c>
      <c r="N19" s="4">
        <v>1</v>
      </c>
      <c r="O19" s="4">
        <v>0</v>
      </c>
      <c r="P19" s="4">
        <v>0</v>
      </c>
      <c r="Q19" s="4">
        <v>0</v>
      </c>
      <c r="U19" s="5">
        <v>284000</v>
      </c>
      <c r="V19" s="12">
        <v>1.9</v>
      </c>
      <c r="W19" s="12"/>
      <c r="X19" s="12">
        <v>3.8</v>
      </c>
      <c r="Y19" s="12">
        <v>2.8</v>
      </c>
      <c r="Z19" s="12"/>
      <c r="AA19" s="12">
        <v>2</v>
      </c>
      <c r="AB19" s="12">
        <v>2.9</v>
      </c>
      <c r="AC19" s="12">
        <v>1.5</v>
      </c>
      <c r="AD19" s="12">
        <v>2.1</v>
      </c>
      <c r="AE19" s="12">
        <v>-1.8</v>
      </c>
      <c r="AF19" s="12">
        <v>74.3</v>
      </c>
      <c r="AG19" s="12">
        <v>83.6</v>
      </c>
      <c r="AH19" s="12">
        <v>78.95</v>
      </c>
      <c r="AI19" s="12">
        <v>9.3000000000000007</v>
      </c>
      <c r="AJ19" s="12"/>
      <c r="AK19" s="4">
        <v>98.1</v>
      </c>
      <c r="AL19" s="20"/>
      <c r="AM19" s="20"/>
      <c r="AN19" s="20"/>
      <c r="AO19" s="20"/>
      <c r="AP19" s="5">
        <v>150000</v>
      </c>
      <c r="AQ19" s="14">
        <v>3.3</v>
      </c>
      <c r="AR19" s="14">
        <v>42.5</v>
      </c>
      <c r="AS19" s="14">
        <v>54.6</v>
      </c>
      <c r="AT19" s="14">
        <v>48.4</v>
      </c>
      <c r="AU19" s="14">
        <v>57.3</v>
      </c>
      <c r="AV19" s="14">
        <v>36.700000000000003</v>
      </c>
      <c r="AW19" s="14">
        <v>48.5</v>
      </c>
      <c r="BB19" s="27"/>
      <c r="BI19" s="5"/>
      <c r="BJ19" s="5"/>
      <c r="BK19" s="5"/>
      <c r="BL19" s="5"/>
      <c r="BM19" s="5"/>
      <c r="BN19" s="5"/>
      <c r="BO19" s="5"/>
      <c r="BP19" s="5"/>
      <c r="BQ19" s="20">
        <v>45.77</v>
      </c>
      <c r="BR19" s="20">
        <v>45.77</v>
      </c>
      <c r="BV19" s="12">
        <v>96.4</v>
      </c>
      <c r="BW19" s="12">
        <v>98.5</v>
      </c>
      <c r="BX19" s="12">
        <v>86</v>
      </c>
      <c r="CB19" s="12">
        <v>100</v>
      </c>
      <c r="CC19" s="12">
        <v>100</v>
      </c>
      <c r="CD19" s="12">
        <v>100</v>
      </c>
      <c r="CF19" s="30">
        <v>240.14084507042253</v>
      </c>
      <c r="CG19" s="36"/>
      <c r="CI19" s="5"/>
      <c r="CU19" s="12"/>
      <c r="CV19" s="4">
        <v>1</v>
      </c>
      <c r="DB19" s="4">
        <v>118</v>
      </c>
      <c r="DG19" s="12">
        <v>20.20533752</v>
      </c>
      <c r="DH19" s="12">
        <v>5.2431998249999996</v>
      </c>
      <c r="DI19" s="12">
        <v>12.724268672499999</v>
      </c>
      <c r="DJ19" s="12">
        <v>-14.962137695000001</v>
      </c>
      <c r="DM19" s="4">
        <v>24</v>
      </c>
      <c r="DN19" s="16">
        <v>3.0538244813999998E-2</v>
      </c>
      <c r="DO19" s="4">
        <v>63.2</v>
      </c>
      <c r="DP19" s="4">
        <v>73.2</v>
      </c>
      <c r="DQ19" s="12">
        <v>73.8</v>
      </c>
      <c r="DR19" s="20">
        <v>0.45871559633027531</v>
      </c>
      <c r="DS19" s="49">
        <f>(DQ19-DO19)/(85-DO19)</f>
        <v>0.48623853211009155</v>
      </c>
      <c r="DT19" s="20">
        <v>-9.2365399999999997E-3</v>
      </c>
      <c r="DU19" s="4">
        <v>51</v>
      </c>
      <c r="DV19" s="4">
        <v>19</v>
      </c>
      <c r="DW19" s="12">
        <v>18</v>
      </c>
      <c r="DX19" s="4">
        <f t="shared" si="0"/>
        <v>32</v>
      </c>
      <c r="DY19" s="49">
        <f t="shared" si="1"/>
        <v>0.62745098039215685</v>
      </c>
      <c r="DZ19" s="16">
        <f t="shared" si="2"/>
        <v>0.65306122448979587</v>
      </c>
      <c r="EA19" s="16">
        <f t="shared" si="3"/>
        <v>0.68085106382978722</v>
      </c>
      <c r="EB19" s="16">
        <f t="shared" si="4"/>
        <v>0.17311085370895055</v>
      </c>
      <c r="EC19" s="16">
        <f t="shared" si="5"/>
        <v>0.18581526818226032</v>
      </c>
      <c r="ED19" s="16">
        <f t="shared" si="6"/>
        <v>0.20070742626636309</v>
      </c>
      <c r="EE19" s="20">
        <f t="shared" si="7"/>
        <v>2.6842105263157894</v>
      </c>
      <c r="EF19" s="20">
        <f t="shared" si="8"/>
        <v>0.98738665355788546</v>
      </c>
      <c r="EG19" s="16">
        <v>0.28543075000000001</v>
      </c>
      <c r="EH19" s="4">
        <v>123</v>
      </c>
      <c r="EI19" s="4">
        <v>68</v>
      </c>
      <c r="EJ19" s="4">
        <v>35</v>
      </c>
      <c r="EK19" s="32"/>
      <c r="EL19" s="4">
        <v>23</v>
      </c>
      <c r="EM19" s="55">
        <v>0.66176470588235292</v>
      </c>
      <c r="EN19" s="12">
        <v>3.3</v>
      </c>
      <c r="EO19" s="12">
        <v>2.6</v>
      </c>
      <c r="EP19" s="4" t="s">
        <v>430</v>
      </c>
      <c r="EQ19" s="20">
        <v>25.05</v>
      </c>
      <c r="EY19" s="16">
        <v>0.88</v>
      </c>
      <c r="EZ19" s="4">
        <v>106</v>
      </c>
      <c r="FA19" s="4">
        <v>76.5</v>
      </c>
      <c r="FB19" s="4">
        <v>110</v>
      </c>
      <c r="FF19" s="4">
        <v>1.4</v>
      </c>
      <c r="FG19" s="4">
        <v>43</v>
      </c>
      <c r="FH19" s="4">
        <v>97.7</v>
      </c>
      <c r="FI19" s="4">
        <v>98.4</v>
      </c>
      <c r="FK19" s="4">
        <v>78.599999999999994</v>
      </c>
      <c r="FM19" s="4">
        <v>98</v>
      </c>
      <c r="FN19" s="4">
        <v>102</v>
      </c>
      <c r="FO19" s="4">
        <v>0.54400000000000004</v>
      </c>
      <c r="FP19" s="4">
        <v>8.6</v>
      </c>
      <c r="FQ19" s="4">
        <v>6.1</v>
      </c>
      <c r="FR19" s="4">
        <v>40</v>
      </c>
      <c r="FS19" s="4">
        <v>46</v>
      </c>
      <c r="FT19" s="4">
        <v>90</v>
      </c>
      <c r="FU19" s="4">
        <v>39.5</v>
      </c>
      <c r="FV19" s="12">
        <v>19.600000000000001</v>
      </c>
      <c r="FW19" s="4">
        <v>26</v>
      </c>
      <c r="FX19" s="4">
        <v>28</v>
      </c>
    </row>
    <row r="20" spans="1:180">
      <c r="A20" s="4" t="s">
        <v>431</v>
      </c>
      <c r="B20" s="4" t="s">
        <v>403</v>
      </c>
      <c r="C20" s="4">
        <v>0</v>
      </c>
      <c r="D20" s="4">
        <v>0</v>
      </c>
      <c r="E20" s="4">
        <v>1</v>
      </c>
      <c r="F20" s="4">
        <v>0</v>
      </c>
      <c r="G20" s="4">
        <v>0</v>
      </c>
      <c r="H20" s="4">
        <v>0</v>
      </c>
      <c r="I20" s="4">
        <v>0</v>
      </c>
      <c r="J20" s="4">
        <v>0</v>
      </c>
      <c r="K20" s="4">
        <v>0</v>
      </c>
      <c r="L20" s="4">
        <v>0</v>
      </c>
      <c r="M20" s="5">
        <v>0</v>
      </c>
      <c r="N20" s="4">
        <v>1</v>
      </c>
      <c r="O20" s="4">
        <v>0</v>
      </c>
      <c r="P20" s="4">
        <v>0</v>
      </c>
      <c r="Q20" s="4">
        <v>0</v>
      </c>
      <c r="R20" s="20">
        <v>9.6666666666666661</v>
      </c>
      <c r="S20" s="20">
        <v>0</v>
      </c>
      <c r="U20" s="5">
        <v>570000</v>
      </c>
      <c r="V20" s="12">
        <v>3.1</v>
      </c>
      <c r="W20" s="12"/>
      <c r="X20" s="12">
        <v>7.1</v>
      </c>
      <c r="Y20" s="12">
        <v>4.9000000000000004</v>
      </c>
      <c r="Z20" s="12"/>
      <c r="AA20" s="12">
        <v>3.1</v>
      </c>
      <c r="AB20" s="12">
        <v>5.0999999999999996</v>
      </c>
      <c r="AC20" s="12">
        <v>1.9</v>
      </c>
      <c r="AD20" s="12">
        <v>2.9</v>
      </c>
      <c r="AE20" s="12">
        <v>-4</v>
      </c>
      <c r="AF20" s="12">
        <v>82.3</v>
      </c>
      <c r="AG20" s="12">
        <v>87.6</v>
      </c>
      <c r="AH20" s="12">
        <v>84.95</v>
      </c>
      <c r="AI20" s="12">
        <v>5.3</v>
      </c>
      <c r="AJ20" s="12"/>
      <c r="AK20" s="4">
        <v>84.4</v>
      </c>
      <c r="AL20" s="20">
        <v>1.284</v>
      </c>
      <c r="AM20" s="20">
        <v>4.4189999999999996</v>
      </c>
      <c r="AN20" s="20">
        <v>2.8514999999999997</v>
      </c>
      <c r="AO20" s="20">
        <f>AM20-AL20</f>
        <v>3.1349999999999998</v>
      </c>
      <c r="AP20" s="5">
        <v>253000</v>
      </c>
      <c r="AQ20" s="14">
        <v>3.9</v>
      </c>
      <c r="AR20" s="14">
        <v>39.4</v>
      </c>
      <c r="AS20" s="14">
        <v>45.1</v>
      </c>
      <c r="AT20" s="14">
        <v>60.3</v>
      </c>
      <c r="AU20" s="14">
        <v>62.6</v>
      </c>
      <c r="AV20" s="14">
        <v>10.3</v>
      </c>
      <c r="AW20" s="14">
        <v>20.3</v>
      </c>
      <c r="BB20" s="27"/>
      <c r="BI20" s="5"/>
      <c r="BJ20" s="5"/>
      <c r="BK20" s="5"/>
      <c r="BL20" s="5"/>
      <c r="BM20" s="5"/>
      <c r="BN20" s="5"/>
      <c r="BO20" s="5"/>
      <c r="BP20" s="5"/>
      <c r="CE20" s="32">
        <v>129</v>
      </c>
      <c r="CI20" s="5"/>
      <c r="CU20" s="12"/>
      <c r="DB20" s="4">
        <v>38</v>
      </c>
      <c r="DG20" s="12">
        <v>13.55038929</v>
      </c>
      <c r="DH20" s="12">
        <v>2.017299891</v>
      </c>
      <c r="DI20" s="12">
        <v>7.7838445905000002</v>
      </c>
      <c r="DJ20" s="12">
        <v>-11.533089399</v>
      </c>
      <c r="DM20" s="4">
        <v>62</v>
      </c>
      <c r="DN20" s="16">
        <v>4.8259836461099999E-2</v>
      </c>
      <c r="DO20" s="4">
        <v>55.5</v>
      </c>
      <c r="DP20" s="4">
        <v>71.7</v>
      </c>
      <c r="DQ20" s="12">
        <v>72.900000000000006</v>
      </c>
      <c r="DR20" s="20">
        <v>0.54915254237288147</v>
      </c>
      <c r="DS20" s="49">
        <f>(DQ20-DO20)/(85-DO20)</f>
        <v>0.58983050847457641</v>
      </c>
      <c r="DT20" s="20">
        <v>5.8473419999999998E-2</v>
      </c>
      <c r="DU20" s="4">
        <v>130</v>
      </c>
      <c r="DV20" s="4">
        <v>18</v>
      </c>
      <c r="DW20" s="12">
        <v>18.399999999999999</v>
      </c>
      <c r="DX20" s="4">
        <f t="shared" si="0"/>
        <v>112</v>
      </c>
      <c r="DY20" s="49">
        <f t="shared" si="1"/>
        <v>0.86153846153846159</v>
      </c>
      <c r="DZ20" s="16">
        <f t="shared" si="2"/>
        <v>0.875</v>
      </c>
      <c r="EA20" s="16">
        <f t="shared" si="3"/>
        <v>0.88888888888888884</v>
      </c>
      <c r="EB20" s="16">
        <f t="shared" si="4"/>
        <v>0.34664061985964717</v>
      </c>
      <c r="EC20" s="16">
        <f t="shared" si="5"/>
        <v>0.3650004246209701</v>
      </c>
      <c r="ED20" s="16">
        <f t="shared" si="6"/>
        <v>0.38613106869137515</v>
      </c>
      <c r="EE20" s="20">
        <f t="shared" si="7"/>
        <v>7.2222222222222223</v>
      </c>
      <c r="EF20" s="20">
        <f t="shared" si="8"/>
        <v>1.9771626925594177</v>
      </c>
      <c r="EG20" s="16">
        <v>-1.0148673399999999</v>
      </c>
      <c r="EH20" s="4">
        <v>127</v>
      </c>
      <c r="EI20" s="4">
        <v>203</v>
      </c>
      <c r="EJ20" s="4">
        <v>42</v>
      </c>
      <c r="EK20" s="32"/>
      <c r="EL20" s="4">
        <v>22</v>
      </c>
      <c r="EM20" s="55">
        <v>0.89162561576354682</v>
      </c>
      <c r="EN20" s="12">
        <v>7.9</v>
      </c>
      <c r="EO20" s="12">
        <v>4</v>
      </c>
      <c r="EP20" s="4" t="s">
        <v>432</v>
      </c>
      <c r="EQ20" s="20">
        <v>26.12</v>
      </c>
      <c r="EY20" s="4">
        <v>0.74199999999999999</v>
      </c>
      <c r="EZ20" s="4">
        <v>73</v>
      </c>
      <c r="FA20" s="4">
        <v>74.5</v>
      </c>
      <c r="FB20" s="4">
        <v>117</v>
      </c>
      <c r="FC20" s="4">
        <v>106</v>
      </c>
      <c r="FF20" s="4">
        <v>3</v>
      </c>
      <c r="FG20" s="4">
        <v>46</v>
      </c>
      <c r="FH20" s="4">
        <v>77.599999999999994</v>
      </c>
      <c r="FI20" s="4">
        <v>87.7</v>
      </c>
      <c r="FJ20" s="4">
        <v>269</v>
      </c>
      <c r="FK20" s="4">
        <v>91.8</v>
      </c>
      <c r="FM20" s="4">
        <v>158</v>
      </c>
      <c r="FN20" s="4">
        <v>100</v>
      </c>
      <c r="FP20" s="12">
        <v>1</v>
      </c>
      <c r="FQ20" s="4">
        <v>0.7</v>
      </c>
      <c r="FR20" s="4">
        <v>5</v>
      </c>
      <c r="FS20" s="4">
        <v>17</v>
      </c>
      <c r="FT20" s="4">
        <v>11</v>
      </c>
      <c r="FU20" s="4">
        <v>14.7</v>
      </c>
      <c r="FV20" s="4"/>
      <c r="FW20" s="4">
        <v>44</v>
      </c>
      <c r="FX20" s="4">
        <v>43</v>
      </c>
    </row>
    <row r="21" spans="1:180">
      <c r="A21" s="4" t="s">
        <v>433</v>
      </c>
      <c r="B21" s="4" t="s">
        <v>403</v>
      </c>
      <c r="C21" s="4">
        <v>0</v>
      </c>
      <c r="D21" s="4">
        <v>0</v>
      </c>
      <c r="E21" s="4">
        <v>0</v>
      </c>
      <c r="F21" s="4">
        <v>0</v>
      </c>
      <c r="G21" s="4">
        <v>0</v>
      </c>
      <c r="H21" s="4">
        <v>0</v>
      </c>
      <c r="I21" s="4">
        <v>1</v>
      </c>
      <c r="J21" s="4">
        <v>0</v>
      </c>
      <c r="K21" s="4">
        <v>0</v>
      </c>
      <c r="L21" s="4">
        <v>0</v>
      </c>
      <c r="M21" s="5">
        <v>0</v>
      </c>
      <c r="N21" s="4">
        <v>1</v>
      </c>
      <c r="O21" s="4">
        <v>0</v>
      </c>
      <c r="P21" s="4">
        <v>0</v>
      </c>
      <c r="Q21" s="4">
        <v>0</v>
      </c>
      <c r="R21" s="20">
        <v>4.0869565217391308</v>
      </c>
      <c r="S21" s="20">
        <v>2.347826086956522</v>
      </c>
      <c r="T21" s="4">
        <v>3.68</v>
      </c>
      <c r="U21" s="5">
        <v>120073000</v>
      </c>
      <c r="V21" s="12">
        <v>1.9</v>
      </c>
      <c r="W21" s="12">
        <v>6.7</v>
      </c>
      <c r="X21" s="12">
        <v>6.7</v>
      </c>
      <c r="Y21" s="12">
        <v>6.4</v>
      </c>
      <c r="Z21" s="12">
        <v>4.0999999999999996</v>
      </c>
      <c r="AA21" s="12">
        <v>3.2</v>
      </c>
      <c r="AB21" s="12">
        <v>4.95</v>
      </c>
      <c r="AC21" s="12">
        <v>0.2</v>
      </c>
      <c r="AD21" s="12">
        <v>4.3</v>
      </c>
      <c r="AE21" s="12">
        <v>-3.5</v>
      </c>
      <c r="AF21" s="12">
        <v>5.0999999999999996</v>
      </c>
      <c r="AG21" s="12">
        <v>15.7</v>
      </c>
      <c r="AH21" s="12">
        <v>10.4</v>
      </c>
      <c r="AI21" s="12">
        <v>10.6</v>
      </c>
      <c r="AJ21" s="12"/>
      <c r="AK21" s="4">
        <v>37.299999999999997</v>
      </c>
      <c r="AL21" s="20">
        <v>0.79400000000000004</v>
      </c>
      <c r="AM21" s="20">
        <v>1.974</v>
      </c>
      <c r="AN21" s="20">
        <v>1.3839999999999999</v>
      </c>
      <c r="AO21" s="20">
        <f>AM21-AL21</f>
        <v>1.18</v>
      </c>
      <c r="AP21" s="5">
        <v>60374000</v>
      </c>
      <c r="AQ21" s="14">
        <v>2.4</v>
      </c>
      <c r="AR21" s="14">
        <v>47.1</v>
      </c>
      <c r="AS21" s="14">
        <v>52.8</v>
      </c>
      <c r="AT21" s="14">
        <v>52.7</v>
      </c>
      <c r="AU21" s="14">
        <v>56.6</v>
      </c>
      <c r="AV21" s="14">
        <v>41.2</v>
      </c>
      <c r="AW21" s="14">
        <v>43.5</v>
      </c>
      <c r="AX21" s="5">
        <v>1088.667948</v>
      </c>
      <c r="AY21" s="5">
        <v>1554.7485670000001</v>
      </c>
      <c r="AZ21" s="5">
        <v>1664.831183</v>
      </c>
      <c r="BA21" s="20">
        <v>1.3022388059701493</v>
      </c>
      <c r="BB21" s="27">
        <v>1.4600840336134453</v>
      </c>
      <c r="BC21" s="20">
        <v>2.1433172302737522</v>
      </c>
      <c r="BD21" s="5">
        <v>531</v>
      </c>
      <c r="BF21" s="5">
        <v>581</v>
      </c>
      <c r="BG21" s="5">
        <v>536</v>
      </c>
      <c r="BH21" s="5">
        <v>698</v>
      </c>
      <c r="BI21" s="5">
        <v>952</v>
      </c>
      <c r="BJ21" s="5">
        <v>1390</v>
      </c>
      <c r="BK21" s="5">
        <v>1171</v>
      </c>
      <c r="BL21" s="5">
        <v>621</v>
      </c>
      <c r="BM21" s="5">
        <v>1331</v>
      </c>
      <c r="BN21" s="5">
        <v>767.41278390000002</v>
      </c>
      <c r="BO21" s="5">
        <v>209.18795800000001</v>
      </c>
      <c r="BP21" s="5">
        <v>260</v>
      </c>
      <c r="BQ21" s="20">
        <v>34.51</v>
      </c>
      <c r="BR21" s="20">
        <v>34.51</v>
      </c>
      <c r="CE21" s="32">
        <v>8</v>
      </c>
      <c r="CF21" s="32">
        <v>5</v>
      </c>
      <c r="CG21" s="27">
        <v>1.6</v>
      </c>
      <c r="CH21" s="5">
        <v>1721000</v>
      </c>
      <c r="CI21" s="5">
        <v>1090000</v>
      </c>
      <c r="CJ21" s="4">
        <v>57.8</v>
      </c>
      <c r="CK21" s="12">
        <v>4.3</v>
      </c>
      <c r="CL21" s="12">
        <v>7.5</v>
      </c>
      <c r="CN21" s="12">
        <v>15.3</v>
      </c>
      <c r="CQ21" s="4" t="s">
        <v>415</v>
      </c>
      <c r="CR21" s="4">
        <v>1</v>
      </c>
      <c r="CS21" s="4" t="s">
        <v>417</v>
      </c>
      <c r="CT21" s="4" t="s">
        <v>417</v>
      </c>
      <c r="CU21" s="12"/>
      <c r="CV21" s="4">
        <v>2</v>
      </c>
      <c r="CW21" s="4">
        <v>3</v>
      </c>
      <c r="CX21" s="20">
        <v>-0.88184852245903966</v>
      </c>
      <c r="DB21" s="4">
        <v>162</v>
      </c>
      <c r="DC21" s="4">
        <v>66</v>
      </c>
      <c r="DD21" s="4">
        <v>34</v>
      </c>
      <c r="DE21" s="4">
        <v>74</v>
      </c>
      <c r="DF21" s="4">
        <v>53</v>
      </c>
      <c r="DG21" s="12">
        <v>86.025009159999996</v>
      </c>
      <c r="DH21" s="12">
        <v>65.242698669999996</v>
      </c>
      <c r="DI21" s="12">
        <v>75.633853915000003</v>
      </c>
      <c r="DJ21" s="12">
        <v>-20.78231049</v>
      </c>
      <c r="DK21" s="20">
        <v>0.5</v>
      </c>
      <c r="DL21" s="4">
        <v>67.900000000000006</v>
      </c>
      <c r="DM21" s="4">
        <v>68</v>
      </c>
      <c r="DN21" s="16">
        <v>0.51431020662200011</v>
      </c>
      <c r="DO21" s="4">
        <v>39.6</v>
      </c>
      <c r="DP21" s="4">
        <v>55.9</v>
      </c>
      <c r="DQ21" s="12">
        <v>58.1</v>
      </c>
      <c r="DR21" s="20">
        <v>0.35903083700440525</v>
      </c>
      <c r="DS21" s="49">
        <f>(DQ21-DO21)/(85-DO21)</f>
        <v>0.40748898678414097</v>
      </c>
      <c r="DT21" s="20">
        <v>3.9260799999999998E-2</v>
      </c>
      <c r="DU21" s="4">
        <v>151</v>
      </c>
      <c r="DV21" s="4">
        <v>83</v>
      </c>
      <c r="DW21" s="12">
        <v>76.7</v>
      </c>
      <c r="DX21" s="4">
        <f t="shared" si="0"/>
        <v>68</v>
      </c>
      <c r="DY21" s="49">
        <f t="shared" si="1"/>
        <v>0.45033112582781459</v>
      </c>
      <c r="DZ21" s="16">
        <f t="shared" si="2"/>
        <v>0.4563758389261745</v>
      </c>
      <c r="EA21" s="16">
        <f t="shared" si="3"/>
        <v>0.46258503401360546</v>
      </c>
      <c r="EB21" s="16">
        <f t="shared" si="4"/>
        <v>0.10491971453634324</v>
      </c>
      <c r="EC21" s="16">
        <f t="shared" si="5"/>
        <v>0.10698387743096092</v>
      </c>
      <c r="ED21" s="16">
        <f t="shared" si="6"/>
        <v>0.10912926315047339</v>
      </c>
      <c r="EE21" s="20">
        <f t="shared" si="7"/>
        <v>1.8192771084337349</v>
      </c>
      <c r="EF21" s="20">
        <f t="shared" si="8"/>
        <v>0.59843922901832602</v>
      </c>
      <c r="EG21" s="16">
        <v>0.31416199</v>
      </c>
      <c r="EH21" s="4">
        <v>44</v>
      </c>
      <c r="EI21" s="4">
        <v>247</v>
      </c>
      <c r="EJ21" s="4">
        <v>211</v>
      </c>
      <c r="EK21" s="32">
        <v>115</v>
      </c>
      <c r="EL21" s="4">
        <v>112</v>
      </c>
      <c r="EM21" s="55">
        <v>0.54655870445344135</v>
      </c>
      <c r="EN21" s="12">
        <v>0.8</v>
      </c>
      <c r="EO21" s="12">
        <v>4</v>
      </c>
      <c r="EP21" s="4" t="s">
        <v>434</v>
      </c>
      <c r="EQ21" s="20">
        <v>23.42</v>
      </c>
      <c r="ER21" s="4">
        <v>4.4000000000000004</v>
      </c>
      <c r="ES21" s="4">
        <v>3.8</v>
      </c>
      <c r="ET21" s="4">
        <v>3.3</v>
      </c>
      <c r="EU21" s="4">
        <v>2.8</v>
      </c>
      <c r="EV21" s="4">
        <v>3.5</v>
      </c>
      <c r="EW21" s="20">
        <f>AVERAGE(ER21:EV21)</f>
        <v>3.56</v>
      </c>
      <c r="EY21" s="4">
        <v>0.33900000000000002</v>
      </c>
      <c r="EZ21" s="4">
        <v>94</v>
      </c>
      <c r="FA21" s="4">
        <v>56.5</v>
      </c>
      <c r="FB21" s="4">
        <v>131</v>
      </c>
      <c r="FC21" s="4">
        <v>99</v>
      </c>
      <c r="FD21" s="4">
        <v>14</v>
      </c>
      <c r="FE21" s="4">
        <v>850</v>
      </c>
      <c r="FF21" s="4">
        <v>2.9</v>
      </c>
      <c r="FG21" s="4">
        <v>42</v>
      </c>
      <c r="FH21" s="4">
        <v>24.3</v>
      </c>
      <c r="FI21" s="4">
        <v>48.4</v>
      </c>
      <c r="FJ21" s="4">
        <v>185</v>
      </c>
      <c r="FK21" s="4">
        <v>13.3</v>
      </c>
      <c r="FM21" s="4">
        <v>242</v>
      </c>
      <c r="FN21" s="4">
        <v>50</v>
      </c>
      <c r="FO21" s="4">
        <v>0.27300000000000002</v>
      </c>
      <c r="FP21" s="12">
        <v>4</v>
      </c>
      <c r="FQ21" s="4">
        <v>3.4</v>
      </c>
      <c r="FR21" s="4">
        <v>40</v>
      </c>
      <c r="FS21" s="4">
        <v>42</v>
      </c>
      <c r="FT21" s="4">
        <v>7</v>
      </c>
      <c r="FU21" s="4">
        <v>23.1</v>
      </c>
      <c r="FV21" s="12">
        <v>9.1</v>
      </c>
      <c r="FW21" s="4">
        <v>146</v>
      </c>
      <c r="FX21" s="4">
        <v>144</v>
      </c>
    </row>
    <row r="22" spans="1:180">
      <c r="A22" s="4" t="s">
        <v>435</v>
      </c>
      <c r="B22" s="4" t="s">
        <v>414</v>
      </c>
      <c r="C22" s="4">
        <v>0</v>
      </c>
      <c r="D22" s="4">
        <v>0</v>
      </c>
      <c r="E22" s="4">
        <v>0</v>
      </c>
      <c r="F22" s="4">
        <v>0</v>
      </c>
      <c r="G22" s="4">
        <v>0</v>
      </c>
      <c r="H22" s="4">
        <v>1</v>
      </c>
      <c r="I22" s="4">
        <v>0</v>
      </c>
      <c r="J22" s="4">
        <v>0</v>
      </c>
      <c r="K22" s="4">
        <v>0</v>
      </c>
      <c r="L22" s="4">
        <v>0</v>
      </c>
      <c r="M22" s="5">
        <v>0</v>
      </c>
      <c r="N22" s="4">
        <v>1</v>
      </c>
      <c r="O22" s="4">
        <v>1</v>
      </c>
      <c r="P22" s="4">
        <v>0</v>
      </c>
      <c r="Q22" s="4">
        <v>0</v>
      </c>
      <c r="T22" s="4">
        <v>6.95</v>
      </c>
      <c r="U22" s="5">
        <v>261000</v>
      </c>
      <c r="V22" s="12">
        <v>0.3</v>
      </c>
      <c r="W22" s="12"/>
      <c r="X22" s="12">
        <v>4.5</v>
      </c>
      <c r="Y22" s="12">
        <v>2.1</v>
      </c>
      <c r="Z22" s="12"/>
      <c r="AA22" s="12">
        <v>1.7</v>
      </c>
      <c r="AB22" s="12">
        <v>3.1</v>
      </c>
      <c r="AC22" s="12">
        <v>3.8</v>
      </c>
      <c r="AD22" s="12">
        <v>1.3</v>
      </c>
      <c r="AE22" s="12">
        <v>-2.8</v>
      </c>
      <c r="AF22" s="12">
        <v>35.4</v>
      </c>
      <c r="AG22" s="12">
        <v>44.8</v>
      </c>
      <c r="AH22" s="12">
        <v>40.1</v>
      </c>
      <c r="AI22" s="12">
        <v>9.4</v>
      </c>
      <c r="AJ22" s="12"/>
      <c r="AK22" s="4">
        <v>97.3</v>
      </c>
      <c r="AL22" s="20">
        <v>5.5049999999999999</v>
      </c>
      <c r="AM22" s="20">
        <v>7.48</v>
      </c>
      <c r="AN22" s="20">
        <v>6.4924999999999997</v>
      </c>
      <c r="AO22" s="20">
        <f>AM22-AL22</f>
        <v>1.9750000000000005</v>
      </c>
      <c r="AP22" s="5">
        <v>136000</v>
      </c>
      <c r="AQ22" s="14">
        <v>1.2</v>
      </c>
      <c r="AR22" s="14">
        <v>44.9</v>
      </c>
      <c r="AS22" s="14">
        <v>53.4</v>
      </c>
      <c r="AT22" s="14">
        <v>53.3</v>
      </c>
      <c r="AU22" s="14">
        <v>57.6</v>
      </c>
      <c r="AV22" s="14">
        <v>37.200000000000003</v>
      </c>
      <c r="AW22" s="14">
        <v>46.9</v>
      </c>
      <c r="AX22" s="5">
        <v>5480.9663920000003</v>
      </c>
      <c r="AY22" s="5">
        <v>13414.44889</v>
      </c>
      <c r="BB22" s="27">
        <v>2.8747186796699173</v>
      </c>
      <c r="BI22" s="5">
        <v>2666</v>
      </c>
      <c r="BJ22" s="5">
        <v>7664</v>
      </c>
      <c r="BK22" s="5">
        <v>5165</v>
      </c>
      <c r="BL22" s="5"/>
      <c r="BM22" s="5"/>
      <c r="BN22" s="5"/>
      <c r="BO22" s="5"/>
      <c r="BP22" s="5"/>
      <c r="BQ22" s="20">
        <v>47.18</v>
      </c>
      <c r="BR22" s="20">
        <v>47.18</v>
      </c>
      <c r="BS22" s="12">
        <v>100</v>
      </c>
      <c r="BT22" s="12">
        <v>100</v>
      </c>
      <c r="BU22" s="12">
        <v>100</v>
      </c>
      <c r="BV22" s="12">
        <v>97.9</v>
      </c>
      <c r="BW22" s="12">
        <v>97.9</v>
      </c>
      <c r="BX22" s="4" t="s">
        <v>404</v>
      </c>
      <c r="BY22" s="4" t="s">
        <v>404</v>
      </c>
      <c r="BZ22" s="4" t="s">
        <v>404</v>
      </c>
      <c r="CA22" s="4" t="s">
        <v>404</v>
      </c>
      <c r="CB22" s="12">
        <v>99.4</v>
      </c>
      <c r="CC22" s="12">
        <v>99.4</v>
      </c>
      <c r="CD22" s="12" t="s">
        <v>404</v>
      </c>
      <c r="CE22" s="30">
        <v>113</v>
      </c>
      <c r="CF22" s="30">
        <v>320.30651340996167</v>
      </c>
      <c r="CG22" s="27">
        <v>0.35278708133971293</v>
      </c>
      <c r="CI22" s="5"/>
      <c r="CU22" s="12"/>
      <c r="CV22" s="4">
        <v>3</v>
      </c>
      <c r="DB22" s="4">
        <v>181</v>
      </c>
      <c r="DC22" s="4">
        <v>23</v>
      </c>
      <c r="DE22" s="4">
        <v>23</v>
      </c>
      <c r="DG22" s="12">
        <v>26.377593990000001</v>
      </c>
      <c r="DH22" s="12">
        <v>6.6596999170000002</v>
      </c>
      <c r="DI22" s="12">
        <v>16.518646953499999</v>
      </c>
      <c r="DJ22" s="12">
        <v>-19.717894073</v>
      </c>
      <c r="DM22" s="4">
        <v>15</v>
      </c>
      <c r="DN22" s="16">
        <v>2.4777970430249999E-2</v>
      </c>
      <c r="DO22" s="4">
        <v>64.3</v>
      </c>
      <c r="DP22" s="4">
        <v>75.7</v>
      </c>
      <c r="DQ22" s="12">
        <v>76.400000000000006</v>
      </c>
      <c r="DR22" s="20">
        <v>0.55072463768115965</v>
      </c>
      <c r="DS22" s="49">
        <f>(DQ22-DO22)/(85-DO22)</f>
        <v>0.58454106280193274</v>
      </c>
      <c r="DT22" s="20">
        <v>1.260352E-2</v>
      </c>
      <c r="DU22" s="4">
        <v>74</v>
      </c>
      <c r="DV22" s="4">
        <v>11</v>
      </c>
      <c r="DW22" s="12">
        <v>11.1</v>
      </c>
      <c r="DX22" s="4">
        <f t="shared" si="0"/>
        <v>63</v>
      </c>
      <c r="DY22" s="49">
        <f t="shared" si="1"/>
        <v>0.85135135135135132</v>
      </c>
      <c r="DZ22" s="16">
        <f t="shared" si="2"/>
        <v>0.875</v>
      </c>
      <c r="EA22" s="16">
        <f t="shared" si="3"/>
        <v>0.9</v>
      </c>
      <c r="EB22" s="16">
        <f t="shared" si="4"/>
        <v>0.33419398949303286</v>
      </c>
      <c r="EC22" s="16">
        <f t="shared" si="5"/>
        <v>0.3650004246209701</v>
      </c>
      <c r="ED22" s="16">
        <f t="shared" si="6"/>
        <v>0.40464668558755623</v>
      </c>
      <c r="EE22" s="20">
        <f t="shared" si="7"/>
        <v>6.7272727272727275</v>
      </c>
      <c r="EF22" s="20">
        <f t="shared" si="8"/>
        <v>1.9061698204057995</v>
      </c>
      <c r="EG22" s="16">
        <v>-0.75688290000000003</v>
      </c>
      <c r="EH22" s="4">
        <v>152</v>
      </c>
      <c r="EI22" s="4">
        <v>90</v>
      </c>
      <c r="EJ22" s="4">
        <v>29</v>
      </c>
      <c r="EK22" s="32"/>
      <c r="EL22" s="4">
        <v>12</v>
      </c>
      <c r="EM22" s="55">
        <v>0.8666666666666667</v>
      </c>
      <c r="EN22" s="12">
        <v>5.7</v>
      </c>
      <c r="EO22" s="12">
        <v>5.5</v>
      </c>
      <c r="EP22" s="4" t="s">
        <v>436</v>
      </c>
      <c r="EQ22" s="20">
        <v>13.06</v>
      </c>
      <c r="EY22" s="4">
        <v>0.88500000000000001</v>
      </c>
      <c r="EZ22" s="4">
        <v>109</v>
      </c>
      <c r="FA22" s="4">
        <v>78.2</v>
      </c>
      <c r="FB22" s="4">
        <v>110</v>
      </c>
      <c r="FC22" s="4">
        <v>107</v>
      </c>
      <c r="FF22" s="4">
        <v>2</v>
      </c>
      <c r="FG22" s="4">
        <v>66</v>
      </c>
      <c r="FH22" s="4">
        <v>96.6</v>
      </c>
      <c r="FI22" s="4">
        <v>97.9</v>
      </c>
      <c r="FJ22" s="4">
        <v>97</v>
      </c>
      <c r="FK22" s="4">
        <v>74.2</v>
      </c>
      <c r="FM22" s="4">
        <v>95</v>
      </c>
      <c r="FN22" s="4">
        <v>92</v>
      </c>
      <c r="FO22" s="4">
        <v>0.60199999999999998</v>
      </c>
      <c r="FP22" s="4">
        <v>4.2</v>
      </c>
      <c r="FQ22" s="4">
        <v>0.9</v>
      </c>
      <c r="FR22" s="4">
        <v>40</v>
      </c>
      <c r="FS22" s="4">
        <v>46</v>
      </c>
      <c r="FT22" s="4">
        <v>92</v>
      </c>
      <c r="FU22" s="4">
        <v>39.5</v>
      </c>
      <c r="FW22" s="4">
        <v>25</v>
      </c>
      <c r="FX22" s="4">
        <v>25</v>
      </c>
    </row>
    <row r="23" spans="1:180">
      <c r="A23" s="4" t="s">
        <v>437</v>
      </c>
      <c r="B23" s="4" t="s">
        <v>407</v>
      </c>
      <c r="C23" s="4">
        <v>0</v>
      </c>
      <c r="D23" s="4">
        <v>1</v>
      </c>
      <c r="E23" s="4">
        <v>0</v>
      </c>
      <c r="F23" s="4">
        <v>0</v>
      </c>
      <c r="G23" s="4">
        <v>0</v>
      </c>
      <c r="H23" s="4">
        <v>0</v>
      </c>
      <c r="I23" s="4">
        <v>0</v>
      </c>
      <c r="J23" s="4">
        <v>0</v>
      </c>
      <c r="K23" s="4">
        <v>0</v>
      </c>
      <c r="L23" s="4">
        <v>0</v>
      </c>
      <c r="M23" s="5">
        <v>0</v>
      </c>
      <c r="N23" s="4">
        <v>0</v>
      </c>
      <c r="O23" s="4">
        <v>0</v>
      </c>
      <c r="P23" s="4">
        <v>0</v>
      </c>
      <c r="Q23" s="4">
        <v>1</v>
      </c>
      <c r="U23" s="5">
        <v>10348000</v>
      </c>
      <c r="V23" s="12">
        <v>0.4</v>
      </c>
      <c r="W23" s="12">
        <v>2.7</v>
      </c>
      <c r="X23" s="12">
        <v>2.7</v>
      </c>
      <c r="Y23" s="12">
        <v>2.1</v>
      </c>
      <c r="Z23" s="12">
        <v>1.7</v>
      </c>
      <c r="AA23" s="12">
        <v>1.5</v>
      </c>
      <c r="AB23" s="12">
        <v>2.1</v>
      </c>
      <c r="AC23" s="12">
        <v>1.3</v>
      </c>
      <c r="AD23" s="12">
        <v>2.1</v>
      </c>
      <c r="AE23" s="12">
        <v>-1.2</v>
      </c>
      <c r="AF23" s="12">
        <v>32.299999999999997</v>
      </c>
      <c r="AG23" s="12">
        <v>66.8</v>
      </c>
      <c r="AH23" s="12">
        <v>49.55</v>
      </c>
      <c r="AI23" s="12">
        <v>34.5</v>
      </c>
      <c r="AJ23" s="12"/>
      <c r="AK23" s="4">
        <v>97.9</v>
      </c>
      <c r="AL23" s="20"/>
      <c r="AM23" s="20"/>
      <c r="AN23" s="20"/>
      <c r="AO23" s="20"/>
      <c r="AP23" s="5">
        <v>5351000</v>
      </c>
      <c r="AQ23" s="14">
        <v>0.3</v>
      </c>
      <c r="AR23" s="14">
        <v>52.8</v>
      </c>
      <c r="AS23" s="14">
        <v>52.6</v>
      </c>
      <c r="AT23" s="14">
        <v>57</v>
      </c>
      <c r="AU23" s="14">
        <v>56.5</v>
      </c>
      <c r="AV23" s="14">
        <v>49.2</v>
      </c>
      <c r="AW23" s="14">
        <v>47.6</v>
      </c>
      <c r="AY23" s="5">
        <v>5756.8677729999999</v>
      </c>
      <c r="AZ23" s="5">
        <v>7128.4344929999997</v>
      </c>
      <c r="BB23" s="27"/>
      <c r="BI23" s="5"/>
      <c r="BJ23" s="5"/>
      <c r="BK23" s="5"/>
      <c r="BL23" s="5"/>
      <c r="BM23" s="5">
        <v>4713</v>
      </c>
      <c r="BN23" s="5">
        <v>3322.0443529999998</v>
      </c>
      <c r="BO23" s="5">
        <v>1696.7394549999999</v>
      </c>
      <c r="BP23" s="5">
        <v>2070</v>
      </c>
      <c r="BQ23" s="20">
        <v>28.53</v>
      </c>
      <c r="BR23" s="20">
        <v>28.53</v>
      </c>
      <c r="CE23" s="32">
        <v>354</v>
      </c>
      <c r="CH23" s="5">
        <v>4134000</v>
      </c>
      <c r="CI23" s="5">
        <v>5355000</v>
      </c>
      <c r="CJ23" s="4">
        <v>-22.8</v>
      </c>
      <c r="CK23" s="12">
        <v>96.1</v>
      </c>
      <c r="CL23" s="12">
        <v>88</v>
      </c>
      <c r="CN23" s="12">
        <v>100</v>
      </c>
      <c r="CO23" s="12">
        <v>100</v>
      </c>
      <c r="CQ23" s="4" t="s">
        <v>415</v>
      </c>
      <c r="CR23" s="4">
        <v>1</v>
      </c>
      <c r="CU23" s="12">
        <v>94.7</v>
      </c>
      <c r="CV23" s="4">
        <v>2</v>
      </c>
      <c r="CW23" s="4">
        <v>4</v>
      </c>
      <c r="CX23" s="20">
        <v>0.98814610736812125</v>
      </c>
      <c r="DB23" s="4">
        <v>260</v>
      </c>
      <c r="DG23" s="12">
        <v>55.294300079999999</v>
      </c>
      <c r="DH23" s="12">
        <v>19.71139908</v>
      </c>
      <c r="DI23" s="12">
        <v>37.502849580000003</v>
      </c>
      <c r="DJ23" s="12">
        <v>-35.582901</v>
      </c>
      <c r="DM23" s="4">
        <v>1</v>
      </c>
      <c r="DN23" s="16">
        <v>3.7502849580000005E-3</v>
      </c>
      <c r="DP23" s="4">
        <v>69.7</v>
      </c>
      <c r="DQ23" s="12">
        <v>68</v>
      </c>
      <c r="DR23" s="20"/>
      <c r="DT23" s="20" t="s">
        <v>427</v>
      </c>
      <c r="DU23" s="4">
        <v>37</v>
      </c>
      <c r="DV23" s="4">
        <v>14</v>
      </c>
      <c r="DW23" s="12">
        <v>12.5</v>
      </c>
      <c r="DX23" s="4">
        <f t="shared" si="0"/>
        <v>23</v>
      </c>
      <c r="DY23" s="49">
        <f t="shared" si="1"/>
        <v>0.6216216216216216</v>
      </c>
      <c r="DZ23" s="16">
        <f t="shared" si="2"/>
        <v>0.65714285714285714</v>
      </c>
      <c r="EA23" s="16">
        <f t="shared" si="3"/>
        <v>0.69696969696969702</v>
      </c>
      <c r="EB23" s="16">
        <f t="shared" si="4"/>
        <v>0.17038878802746513</v>
      </c>
      <c r="EC23" s="16">
        <f t="shared" si="5"/>
        <v>0.18789254805752215</v>
      </c>
      <c r="ED23" s="16">
        <f t="shared" si="6"/>
        <v>0.20981494720253249</v>
      </c>
      <c r="EE23" s="20">
        <f t="shared" si="7"/>
        <v>2.6428571428571428</v>
      </c>
      <c r="EF23" s="20">
        <f t="shared" si="8"/>
        <v>0.97186058302896594</v>
      </c>
      <c r="EG23" s="16">
        <v>0.40745248000000001</v>
      </c>
      <c r="EH23" s="4">
        <v>139</v>
      </c>
      <c r="EI23" s="4">
        <v>47</v>
      </c>
      <c r="EJ23" s="4">
        <v>26</v>
      </c>
      <c r="EK23" s="32">
        <v>20</v>
      </c>
      <c r="EL23" s="4">
        <v>18</v>
      </c>
      <c r="EM23" s="55">
        <v>0.61702127659574468</v>
      </c>
      <c r="EN23" s="12">
        <v>3</v>
      </c>
      <c r="EO23" s="12">
        <v>2.2999999999999998</v>
      </c>
      <c r="EP23" s="4" t="s">
        <v>438</v>
      </c>
      <c r="EQ23" s="20">
        <v>53.51</v>
      </c>
      <c r="EY23" s="4">
        <v>0.79200000000000004</v>
      </c>
      <c r="EZ23" s="4">
        <v>114</v>
      </c>
      <c r="FA23" s="4">
        <v>74.599999999999994</v>
      </c>
      <c r="FB23" s="4">
        <v>99</v>
      </c>
      <c r="FC23" s="4">
        <v>114</v>
      </c>
      <c r="FE23" s="4">
        <v>37</v>
      </c>
      <c r="FF23" s="4">
        <v>1.6</v>
      </c>
      <c r="FG23" s="4">
        <v>68</v>
      </c>
      <c r="FH23" s="4">
        <v>97.9</v>
      </c>
      <c r="FI23" s="4">
        <v>97.9</v>
      </c>
      <c r="FR23" s="4">
        <v>51</v>
      </c>
      <c r="FS23" s="4">
        <v>49</v>
      </c>
      <c r="FU23" s="4">
        <v>41.6</v>
      </c>
      <c r="FW23" s="4">
        <v>42</v>
      </c>
      <c r="FX23" s="4">
        <v>62</v>
      </c>
    </row>
    <row r="24" spans="1:180">
      <c r="A24" s="4" t="s">
        <v>439</v>
      </c>
      <c r="B24" s="4" t="s">
        <v>407</v>
      </c>
      <c r="C24" s="4">
        <v>1</v>
      </c>
      <c r="D24" s="4">
        <v>0</v>
      </c>
      <c r="E24" s="4">
        <v>0</v>
      </c>
      <c r="F24" s="4">
        <v>0</v>
      </c>
      <c r="G24" s="4">
        <v>0</v>
      </c>
      <c r="H24" s="4">
        <v>0</v>
      </c>
      <c r="I24" s="4">
        <v>0</v>
      </c>
      <c r="J24" s="4">
        <v>0</v>
      </c>
      <c r="K24" s="4">
        <v>0</v>
      </c>
      <c r="L24" s="4">
        <v>0</v>
      </c>
      <c r="M24" s="5">
        <v>0</v>
      </c>
      <c r="N24" s="4">
        <v>0</v>
      </c>
      <c r="O24" s="4">
        <v>0</v>
      </c>
      <c r="P24" s="4">
        <v>0</v>
      </c>
      <c r="Q24" s="4">
        <v>0</v>
      </c>
      <c r="R24" s="20">
        <v>0</v>
      </c>
      <c r="S24" s="20">
        <v>10</v>
      </c>
      <c r="U24" s="5">
        <v>10159000</v>
      </c>
      <c r="V24" s="12">
        <v>0.2</v>
      </c>
      <c r="W24" s="12">
        <v>2.6</v>
      </c>
      <c r="X24" s="12">
        <v>2.6</v>
      </c>
      <c r="Y24" s="12">
        <v>1.6</v>
      </c>
      <c r="Z24" s="12">
        <v>1.7</v>
      </c>
      <c r="AA24" s="12">
        <v>1.6</v>
      </c>
      <c r="AB24" s="12">
        <v>2.1</v>
      </c>
      <c r="AC24" s="12">
        <v>2.4</v>
      </c>
      <c r="AD24" s="12">
        <v>0</v>
      </c>
      <c r="AE24" s="12">
        <v>-1</v>
      </c>
      <c r="AF24" s="12">
        <v>92.5</v>
      </c>
      <c r="AG24" s="12">
        <v>96.5</v>
      </c>
      <c r="AH24" s="12">
        <v>94.5</v>
      </c>
      <c r="AI24" s="12">
        <v>4</v>
      </c>
      <c r="AJ24" s="12"/>
      <c r="AK24" s="12">
        <v>99</v>
      </c>
      <c r="AL24" s="20">
        <v>7.3620000000000001</v>
      </c>
      <c r="AM24" s="20">
        <v>9.1519999999999992</v>
      </c>
      <c r="AN24" s="20">
        <v>8.2569999999999997</v>
      </c>
      <c r="AO24" s="20">
        <f>AM24-AL24</f>
        <v>1.7899999999999991</v>
      </c>
      <c r="AP24" s="5">
        <v>4198000</v>
      </c>
      <c r="AQ24" s="14">
        <v>0.4</v>
      </c>
      <c r="AR24" s="14">
        <v>40.1</v>
      </c>
      <c r="AS24" s="14">
        <v>41.6</v>
      </c>
      <c r="AT24" s="14">
        <v>54.2</v>
      </c>
      <c r="AU24" s="14">
        <v>50.4</v>
      </c>
      <c r="AV24" s="14">
        <v>26.6</v>
      </c>
      <c r="AW24" s="14">
        <v>32.700000000000003</v>
      </c>
      <c r="AX24" s="5">
        <v>8227.0371599999999</v>
      </c>
      <c r="AY24" s="5">
        <v>21404.199509999999</v>
      </c>
      <c r="AZ24" s="5">
        <v>22785.94584</v>
      </c>
      <c r="BA24" s="20">
        <v>2.4792742292373506</v>
      </c>
      <c r="BB24" s="27">
        <v>2.4080072793448588</v>
      </c>
      <c r="BC24" s="20">
        <v>4.0301517188400231</v>
      </c>
      <c r="BD24" s="5">
        <v>1291</v>
      </c>
      <c r="BE24" s="5">
        <v>2640</v>
      </c>
      <c r="BF24" s="5">
        <v>3652</v>
      </c>
      <c r="BG24" s="5">
        <v>6779</v>
      </c>
      <c r="BH24" s="5">
        <v>16807</v>
      </c>
      <c r="BI24" s="5">
        <v>5495</v>
      </c>
      <c r="BJ24" s="5">
        <v>13232</v>
      </c>
      <c r="BK24" s="5">
        <v>9363.5</v>
      </c>
      <c r="BL24" s="5">
        <v>5207</v>
      </c>
      <c r="BM24" s="5">
        <v>20985</v>
      </c>
      <c r="BN24" s="5">
        <v>16789.656500000001</v>
      </c>
      <c r="BO24" s="5">
        <v>16960.93346</v>
      </c>
      <c r="BP24" s="5">
        <v>26440</v>
      </c>
      <c r="BQ24" s="20">
        <v>27.01</v>
      </c>
      <c r="BR24" s="20">
        <v>27.01</v>
      </c>
      <c r="CE24" s="32">
        <v>336</v>
      </c>
      <c r="CH24" s="5">
        <v>1585000</v>
      </c>
      <c r="CI24" s="5">
        <v>1499000</v>
      </c>
      <c r="CJ24" s="4">
        <v>5.8</v>
      </c>
      <c r="CK24" s="12">
        <v>38.1</v>
      </c>
      <c r="CL24" s="12">
        <v>51.9</v>
      </c>
      <c r="CN24" s="12">
        <v>42</v>
      </c>
      <c r="CO24" s="12">
        <v>52</v>
      </c>
      <c r="CQ24" s="4" t="s">
        <v>415</v>
      </c>
      <c r="CR24" s="4">
        <v>3</v>
      </c>
      <c r="CS24" s="4" t="s">
        <v>416</v>
      </c>
      <c r="CT24" s="4" t="s">
        <v>417</v>
      </c>
      <c r="CU24" s="12">
        <v>90</v>
      </c>
      <c r="CV24" s="4">
        <v>3</v>
      </c>
      <c r="CW24" s="4">
        <v>3</v>
      </c>
      <c r="CX24" s="20">
        <v>0.7125560009100157</v>
      </c>
      <c r="CY24" s="4">
        <v>135</v>
      </c>
      <c r="CZ24" s="4">
        <v>170</v>
      </c>
      <c r="DA24" s="4">
        <v>200</v>
      </c>
      <c r="DB24" s="4">
        <v>426</v>
      </c>
      <c r="DG24" s="12">
        <v>7.9645285609999998</v>
      </c>
      <c r="DH24" s="12">
        <v>2.6345999240000002</v>
      </c>
      <c r="DI24" s="12">
        <v>5.2995642424999998</v>
      </c>
      <c r="DJ24" s="12">
        <v>-5.3299286370000001</v>
      </c>
      <c r="DM24" s="4">
        <v>95</v>
      </c>
      <c r="DN24" s="16">
        <v>5.0345860303749997E-2</v>
      </c>
      <c r="DO24" s="12">
        <v>70.2</v>
      </c>
      <c r="DP24" s="4">
        <v>76.5</v>
      </c>
      <c r="DQ24" s="12">
        <v>77.2</v>
      </c>
      <c r="DR24" s="20">
        <v>0.42567567567567555</v>
      </c>
      <c r="DS24" s="49">
        <f>(DQ24-DO24)/(85-DO24)</f>
        <v>0.47297297297297308</v>
      </c>
      <c r="DT24" s="20">
        <v>-3.6626260000000001E-2</v>
      </c>
      <c r="DU24" s="4">
        <v>31</v>
      </c>
      <c r="DV24" s="4">
        <v>6</v>
      </c>
      <c r="DW24" s="12">
        <v>6.6</v>
      </c>
      <c r="DX24" s="4">
        <f t="shared" si="0"/>
        <v>25</v>
      </c>
      <c r="DY24" s="49">
        <f t="shared" si="1"/>
        <v>0.80645161290322576</v>
      </c>
      <c r="DZ24" s="16">
        <f t="shared" si="2"/>
        <v>0.86206896551724133</v>
      </c>
      <c r="EA24" s="16">
        <f t="shared" si="3"/>
        <v>0.92592592592592593</v>
      </c>
      <c r="EB24" s="16">
        <f t="shared" si="4"/>
        <v>0.28791906818923307</v>
      </c>
      <c r="EC24" s="16">
        <f t="shared" si="5"/>
        <v>0.34772142559340891</v>
      </c>
      <c r="ED24" s="16">
        <f t="shared" si="6"/>
        <v>0.45738581302919623</v>
      </c>
      <c r="EE24" s="20">
        <f t="shared" si="7"/>
        <v>5.166666666666667</v>
      </c>
      <c r="EF24" s="20">
        <f t="shared" si="8"/>
        <v>1.6422277352570913</v>
      </c>
      <c r="EG24" s="16">
        <v>-0.20419888</v>
      </c>
      <c r="EH24" s="4">
        <v>164</v>
      </c>
      <c r="EI24" s="4">
        <v>35</v>
      </c>
      <c r="EJ24" s="4">
        <v>15</v>
      </c>
      <c r="EK24" s="32">
        <v>10</v>
      </c>
      <c r="EL24" s="4">
        <v>7</v>
      </c>
      <c r="EM24" s="55">
        <v>0.8</v>
      </c>
      <c r="EN24" s="12">
        <v>4.3</v>
      </c>
      <c r="EO24" s="12">
        <v>5</v>
      </c>
      <c r="EP24" s="4" t="s">
        <v>440</v>
      </c>
      <c r="EQ24" s="20">
        <v>50.5</v>
      </c>
      <c r="ER24" s="4">
        <v>6.3</v>
      </c>
      <c r="ES24" s="4">
        <v>7.5</v>
      </c>
      <c r="ET24" s="4">
        <v>5.8</v>
      </c>
      <c r="EU24" s="4">
        <v>5.7</v>
      </c>
      <c r="EV24" s="4">
        <v>5.5</v>
      </c>
      <c r="EW24" s="20">
        <f>AVERAGE(ER24:EV24)</f>
        <v>6.16</v>
      </c>
      <c r="EY24" s="4">
        <v>0.89100000000000001</v>
      </c>
      <c r="EZ24" s="4">
        <v>105</v>
      </c>
      <c r="FA24" s="4">
        <v>80.2</v>
      </c>
      <c r="FB24" s="4">
        <v>108</v>
      </c>
      <c r="FC24" s="4">
        <v>109</v>
      </c>
      <c r="FE24" s="4">
        <v>10</v>
      </c>
      <c r="FF24" s="4">
        <v>1.6</v>
      </c>
      <c r="FG24" s="4">
        <v>77</v>
      </c>
      <c r="FH24" s="12">
        <v>99</v>
      </c>
      <c r="FI24" s="12">
        <v>99</v>
      </c>
      <c r="FK24" s="4">
        <v>91.3</v>
      </c>
      <c r="FM24" s="4">
        <v>112</v>
      </c>
      <c r="FN24" s="4">
        <v>102</v>
      </c>
      <c r="FO24" s="4">
        <v>0.59099999999999997</v>
      </c>
      <c r="FP24" s="4">
        <v>0.5</v>
      </c>
      <c r="FR24" s="4">
        <v>30</v>
      </c>
      <c r="FS24" s="4">
        <v>39</v>
      </c>
      <c r="FT24" s="4">
        <v>70</v>
      </c>
      <c r="FU24" s="4">
        <v>33.4</v>
      </c>
      <c r="FV24" s="12">
        <v>15.8</v>
      </c>
      <c r="FW24" s="4">
        <v>12</v>
      </c>
      <c r="FX24" s="4">
        <v>13</v>
      </c>
    </row>
    <row r="25" spans="1:180">
      <c r="A25" s="4" t="s">
        <v>441</v>
      </c>
      <c r="B25" s="4" t="s">
        <v>414</v>
      </c>
      <c r="C25" s="4">
        <v>0</v>
      </c>
      <c r="D25" s="4">
        <v>0</v>
      </c>
      <c r="E25" s="4">
        <v>0</v>
      </c>
      <c r="F25" s="4">
        <v>0</v>
      </c>
      <c r="G25" s="4">
        <v>0</v>
      </c>
      <c r="H25" s="4">
        <v>1</v>
      </c>
      <c r="I25" s="4">
        <v>0</v>
      </c>
      <c r="J25" s="4">
        <v>0</v>
      </c>
      <c r="K25" s="4">
        <v>0</v>
      </c>
      <c r="L25" s="4">
        <v>0</v>
      </c>
      <c r="M25" s="5">
        <v>0</v>
      </c>
      <c r="N25" s="4">
        <v>1</v>
      </c>
      <c r="O25" s="4">
        <v>1</v>
      </c>
      <c r="P25" s="4">
        <v>0</v>
      </c>
      <c r="Q25" s="4">
        <v>0</v>
      </c>
      <c r="U25" s="5">
        <v>219000</v>
      </c>
      <c r="V25" s="12">
        <v>2.6</v>
      </c>
      <c r="W25" s="12"/>
      <c r="X25" s="12">
        <v>6.5</v>
      </c>
      <c r="Y25" s="12">
        <v>5.8</v>
      </c>
      <c r="Z25" s="12"/>
      <c r="AA25" s="12">
        <v>3.8</v>
      </c>
      <c r="AB25" s="12">
        <v>5.15</v>
      </c>
      <c r="AC25" s="12">
        <v>0.6</v>
      </c>
      <c r="AD25" s="12">
        <v>2.6</v>
      </c>
      <c r="AE25" s="12">
        <v>-2.7</v>
      </c>
      <c r="AF25" s="12">
        <v>54</v>
      </c>
      <c r="AG25" s="12">
        <v>47.5</v>
      </c>
      <c r="AH25" s="12">
        <v>50.75</v>
      </c>
      <c r="AI25" s="12">
        <v>-6.5</v>
      </c>
      <c r="AJ25" s="12">
        <v>16</v>
      </c>
      <c r="AK25" s="12">
        <v>70</v>
      </c>
      <c r="AL25" s="20"/>
      <c r="AM25" s="20"/>
      <c r="AN25" s="20"/>
      <c r="AO25" s="20"/>
      <c r="AP25" s="5">
        <v>73000</v>
      </c>
      <c r="AQ25" s="14">
        <v>3.3</v>
      </c>
      <c r="AR25" s="14">
        <v>29.8</v>
      </c>
      <c r="AS25" s="14">
        <v>34.299999999999997</v>
      </c>
      <c r="AT25" s="14">
        <v>46.7</v>
      </c>
      <c r="AU25" s="14">
        <v>50.4</v>
      </c>
      <c r="AV25" s="14">
        <v>12.7</v>
      </c>
      <c r="AW25" s="14">
        <v>15.4</v>
      </c>
      <c r="AY25" s="5">
        <v>6441.3510159999996</v>
      </c>
      <c r="AZ25" s="5">
        <v>6302.4589169999999</v>
      </c>
      <c r="BB25" s="27"/>
      <c r="BI25" s="5"/>
      <c r="BJ25" s="5">
        <v>3464</v>
      </c>
      <c r="BK25" s="5">
        <v>3464</v>
      </c>
      <c r="BL25" s="5"/>
      <c r="BM25" s="5"/>
      <c r="BN25" s="5">
        <v>3289.9035690000001</v>
      </c>
      <c r="BO25" s="5">
        <v>2033.895045</v>
      </c>
      <c r="BP25" s="5">
        <v>2700</v>
      </c>
      <c r="BV25" s="12">
        <v>76</v>
      </c>
      <c r="BW25" s="12">
        <v>82.9</v>
      </c>
      <c r="BX25" s="12">
        <v>68.900000000000006</v>
      </c>
      <c r="CB25" s="12">
        <v>40.299999999999997</v>
      </c>
      <c r="CC25" s="12">
        <v>59</v>
      </c>
      <c r="CD25" s="12">
        <v>21.4</v>
      </c>
      <c r="CE25" s="30">
        <v>85</v>
      </c>
      <c r="CI25" s="5"/>
      <c r="CU25" s="12"/>
      <c r="CV25" s="4">
        <v>2</v>
      </c>
      <c r="DB25" s="4">
        <v>50</v>
      </c>
      <c r="DF25" s="4">
        <v>65</v>
      </c>
      <c r="DG25" s="12">
        <v>42.398227689999999</v>
      </c>
      <c r="DH25" s="12">
        <v>33.571498869999999</v>
      </c>
      <c r="DI25" s="12">
        <v>37.984863279999999</v>
      </c>
      <c r="DJ25" s="12">
        <v>-8.8267288199999996</v>
      </c>
      <c r="DK25" s="4">
        <v>0.68</v>
      </c>
      <c r="DL25" s="4">
        <v>7.5</v>
      </c>
      <c r="DM25" s="4">
        <v>25</v>
      </c>
      <c r="DN25" s="16">
        <v>9.4962158199999994E-2</v>
      </c>
      <c r="DP25" s="4">
        <v>73.7</v>
      </c>
      <c r="DQ25" s="12">
        <v>74.7</v>
      </c>
      <c r="DR25" s="20"/>
      <c r="DT25" s="20" t="s">
        <v>427</v>
      </c>
      <c r="DU25" s="4">
        <v>74</v>
      </c>
      <c r="DV25" s="4">
        <v>36</v>
      </c>
      <c r="DW25" s="12">
        <v>34.92</v>
      </c>
      <c r="DX25" s="4">
        <f t="shared" si="0"/>
        <v>38</v>
      </c>
      <c r="DY25" s="49">
        <f t="shared" si="1"/>
        <v>0.51351351351351349</v>
      </c>
      <c r="DZ25" s="16">
        <f t="shared" si="2"/>
        <v>0.52777777777777779</v>
      </c>
      <c r="EA25" s="16">
        <f t="shared" si="3"/>
        <v>0.54285714285714282</v>
      </c>
      <c r="EB25" s="16">
        <f t="shared" si="4"/>
        <v>0.12632777598894873</v>
      </c>
      <c r="EC25" s="16">
        <f t="shared" si="5"/>
        <v>0.13169971603540087</v>
      </c>
      <c r="ED25" s="16">
        <f t="shared" si="6"/>
        <v>0.13755885643653321</v>
      </c>
      <c r="EE25" s="20">
        <f t="shared" si="7"/>
        <v>2.0555555555555554</v>
      </c>
      <c r="EF25" s="20">
        <f t="shared" si="8"/>
        <v>0.72054615474806027</v>
      </c>
      <c r="EG25" s="16">
        <v>0.42874076999999999</v>
      </c>
      <c r="EH25" s="4">
        <v>85</v>
      </c>
      <c r="EI25" s="4">
        <v>104</v>
      </c>
      <c r="EJ25" s="4">
        <v>70</v>
      </c>
      <c r="EK25" s="32"/>
      <c r="EL25" s="4">
        <v>44</v>
      </c>
      <c r="EM25" s="55">
        <v>0.57692307692307687</v>
      </c>
      <c r="EN25" s="12">
        <v>2</v>
      </c>
      <c r="EO25" s="12">
        <v>2.9</v>
      </c>
      <c r="EP25" s="4" t="s">
        <v>442</v>
      </c>
      <c r="EQ25" s="20">
        <v>17.18</v>
      </c>
      <c r="ER25" s="4">
        <v>6.3</v>
      </c>
      <c r="ES25" s="4">
        <v>5.4</v>
      </c>
      <c r="ET25" s="4">
        <v>4.9000000000000004</v>
      </c>
      <c r="EU25" s="4">
        <v>5.9</v>
      </c>
      <c r="FB25" s="4">
        <v>112</v>
      </c>
      <c r="FF25" s="4">
        <v>4</v>
      </c>
      <c r="FG25" s="4">
        <v>63</v>
      </c>
      <c r="FO25" s="16">
        <v>0.47</v>
      </c>
      <c r="FR25" s="4">
        <v>20</v>
      </c>
      <c r="FS25" s="4">
        <v>21</v>
      </c>
      <c r="FT25" s="4">
        <v>49</v>
      </c>
      <c r="FV25" s="12">
        <v>13.5</v>
      </c>
      <c r="FW25" s="4">
        <v>29</v>
      </c>
      <c r="FX25" s="4">
        <v>63</v>
      </c>
    </row>
    <row r="26" spans="1:180">
      <c r="A26" s="4" t="s">
        <v>443</v>
      </c>
      <c r="B26" s="4" t="s">
        <v>4</v>
      </c>
      <c r="C26" s="4">
        <v>0</v>
      </c>
      <c r="D26" s="4">
        <v>0</v>
      </c>
      <c r="E26" s="4">
        <v>0</v>
      </c>
      <c r="F26" s="4">
        <v>1</v>
      </c>
      <c r="G26" s="4">
        <v>0</v>
      </c>
      <c r="H26" s="4">
        <v>0</v>
      </c>
      <c r="I26" s="4">
        <v>0</v>
      </c>
      <c r="J26" s="4">
        <v>0</v>
      </c>
      <c r="K26" s="4">
        <v>0</v>
      </c>
      <c r="L26" s="4">
        <v>0</v>
      </c>
      <c r="M26" s="5">
        <v>0</v>
      </c>
      <c r="N26" s="4">
        <v>1</v>
      </c>
      <c r="O26" s="4">
        <v>0</v>
      </c>
      <c r="P26" s="4">
        <v>0</v>
      </c>
      <c r="Q26" s="4">
        <v>0</v>
      </c>
      <c r="R26" s="20">
        <v>5.40625</v>
      </c>
      <c r="S26" s="20">
        <v>1.53125</v>
      </c>
      <c r="T26" s="4">
        <v>1.53</v>
      </c>
      <c r="U26" s="5">
        <v>5563000</v>
      </c>
      <c r="V26" s="12">
        <v>3</v>
      </c>
      <c r="W26" s="12">
        <v>6.9</v>
      </c>
      <c r="X26" s="12">
        <v>6.9</v>
      </c>
      <c r="Y26" s="12">
        <v>7.1</v>
      </c>
      <c r="Z26" s="12">
        <v>6.9</v>
      </c>
      <c r="AA26" s="12">
        <v>6</v>
      </c>
      <c r="AB26" s="12">
        <v>6.45</v>
      </c>
      <c r="AC26" s="12">
        <v>-0.1</v>
      </c>
      <c r="AD26" s="12">
        <v>1.1000000000000001</v>
      </c>
      <c r="AE26" s="12">
        <v>-0.9</v>
      </c>
      <c r="AF26" s="12">
        <v>9.3000000000000007</v>
      </c>
      <c r="AG26" s="12">
        <v>34.5</v>
      </c>
      <c r="AH26" s="12">
        <v>21.9</v>
      </c>
      <c r="AI26" s="12">
        <v>25.2</v>
      </c>
      <c r="AJ26" s="12"/>
      <c r="AK26" s="4">
        <v>35.5</v>
      </c>
      <c r="AL26" s="20"/>
      <c r="AM26" s="20">
        <v>0.69799999999999995</v>
      </c>
      <c r="AN26" s="20">
        <v>0.69799999999999995</v>
      </c>
      <c r="AO26" s="20"/>
      <c r="AP26" s="5">
        <v>2490000</v>
      </c>
      <c r="AQ26" s="14">
        <v>2.6</v>
      </c>
      <c r="AR26" s="14">
        <v>47.9</v>
      </c>
      <c r="AS26" s="14">
        <v>45.1</v>
      </c>
      <c r="AT26" s="14">
        <v>51.4</v>
      </c>
      <c r="AU26" s="14">
        <v>47</v>
      </c>
      <c r="AV26" s="14">
        <v>44.5</v>
      </c>
      <c r="AW26" s="14">
        <v>42.4</v>
      </c>
      <c r="AX26" s="5">
        <v>1136.52799</v>
      </c>
      <c r="AY26" s="5">
        <v>1164.121697</v>
      </c>
      <c r="AZ26" s="5">
        <v>1251.2691689999999</v>
      </c>
      <c r="BB26" s="27">
        <v>0.83636363636363631</v>
      </c>
      <c r="BC26" s="20">
        <v>1.5776744186046512</v>
      </c>
      <c r="BI26" s="5">
        <v>1100</v>
      </c>
      <c r="BJ26" s="5">
        <v>920</v>
      </c>
      <c r="BK26" s="5">
        <v>1010</v>
      </c>
      <c r="BL26" s="5">
        <v>1075</v>
      </c>
      <c r="BM26" s="5">
        <v>1696</v>
      </c>
      <c r="BN26" s="5">
        <v>948.30147520000003</v>
      </c>
      <c r="BO26" s="5">
        <v>362.43443569999999</v>
      </c>
      <c r="BP26" s="5">
        <v>350</v>
      </c>
      <c r="CE26" s="32">
        <v>7</v>
      </c>
      <c r="CF26" s="32">
        <v>31</v>
      </c>
      <c r="CG26" s="27">
        <v>0.22580645161290322</v>
      </c>
      <c r="CU26" s="12"/>
      <c r="CV26" s="4">
        <v>2</v>
      </c>
      <c r="CY26" s="4">
        <v>41</v>
      </c>
      <c r="CZ26" s="4">
        <v>62</v>
      </c>
      <c r="DA26" s="4">
        <v>84</v>
      </c>
      <c r="DB26" s="4">
        <v>158</v>
      </c>
      <c r="DE26" s="4">
        <v>65</v>
      </c>
      <c r="DF26" s="4">
        <v>39</v>
      </c>
      <c r="DG26" s="12">
        <v>85.019111629999998</v>
      </c>
      <c r="DH26" s="12">
        <v>63.505100249999998</v>
      </c>
      <c r="DI26" s="12">
        <v>74.262105939999998</v>
      </c>
      <c r="DJ26" s="12">
        <v>-21.514011379999999</v>
      </c>
      <c r="DM26" s="4">
        <v>52</v>
      </c>
      <c r="DN26" s="16">
        <v>0.38616295088800001</v>
      </c>
      <c r="DO26" s="12">
        <v>35</v>
      </c>
      <c r="DP26" s="4">
        <v>47.8</v>
      </c>
      <c r="DQ26" s="12">
        <v>53.4</v>
      </c>
      <c r="DR26" s="20">
        <v>0.25599999999999995</v>
      </c>
      <c r="DS26" s="49">
        <f>(DQ26-DO26)/(85-DO26)</f>
        <v>0.36799999999999999</v>
      </c>
      <c r="DT26" s="20">
        <v>-3.3246039999999998E-2</v>
      </c>
      <c r="DU26" s="4">
        <v>184</v>
      </c>
      <c r="DV26" s="4">
        <v>84</v>
      </c>
      <c r="DW26" s="12">
        <v>87.333299999999994</v>
      </c>
      <c r="DX26" s="4">
        <f t="shared" si="0"/>
        <v>100</v>
      </c>
      <c r="DY26" s="49">
        <f t="shared" si="1"/>
        <v>0.54347826086956519</v>
      </c>
      <c r="DZ26" s="16">
        <f t="shared" si="2"/>
        <v>0.5494505494505495</v>
      </c>
      <c r="EA26" s="16">
        <f t="shared" si="3"/>
        <v>0.55555555555555558</v>
      </c>
      <c r="EB26" s="16">
        <f t="shared" si="4"/>
        <v>0.13747350328484184</v>
      </c>
      <c r="EC26" s="16">
        <f t="shared" si="5"/>
        <v>0.13994635013468906</v>
      </c>
      <c r="ED26" s="16">
        <f t="shared" si="6"/>
        <v>0.14250948867564239</v>
      </c>
      <c r="EE26" s="20">
        <f t="shared" si="7"/>
        <v>2.1904761904761907</v>
      </c>
      <c r="EF26" s="20">
        <f t="shared" si="8"/>
        <v>0.7841189587656725</v>
      </c>
      <c r="EG26" s="16">
        <v>6.2888650000000004E-2</v>
      </c>
      <c r="EH26" s="4">
        <v>31</v>
      </c>
      <c r="EI26" s="4">
        <v>310</v>
      </c>
      <c r="EJ26" s="4">
        <v>176</v>
      </c>
      <c r="EK26" s="32">
        <v>142</v>
      </c>
      <c r="EL26" s="4">
        <v>140</v>
      </c>
      <c r="EM26" s="55">
        <v>0.54838709677419351</v>
      </c>
      <c r="EN26" s="12">
        <v>2.8</v>
      </c>
      <c r="EO26" s="12">
        <v>1.4</v>
      </c>
      <c r="EP26" s="4" t="s">
        <v>444</v>
      </c>
      <c r="EQ26" s="20">
        <v>6.3</v>
      </c>
      <c r="ER26" s="12">
        <v>4</v>
      </c>
      <c r="ES26" s="4">
        <v>4.4000000000000004</v>
      </c>
      <c r="ET26" s="4">
        <v>3.7</v>
      </c>
      <c r="EU26" s="4">
        <v>4.2</v>
      </c>
      <c r="EV26" s="4">
        <v>3.8</v>
      </c>
      <c r="EW26" s="20">
        <f>AVERAGE(ER26:EV26)</f>
        <v>4.0200000000000005</v>
      </c>
      <c r="EY26" s="4">
        <v>0.34899999999999998</v>
      </c>
      <c r="EZ26" s="4">
        <v>103</v>
      </c>
      <c r="FA26" s="4">
        <v>56.8</v>
      </c>
      <c r="FB26" s="4">
        <v>128</v>
      </c>
      <c r="FC26" s="4">
        <v>107</v>
      </c>
      <c r="FD26" s="4">
        <v>45</v>
      </c>
      <c r="FE26" s="4">
        <v>990</v>
      </c>
      <c r="FF26" s="4">
        <v>6.3</v>
      </c>
      <c r="FG26" s="4">
        <v>90</v>
      </c>
      <c r="FH26" s="12">
        <v>23</v>
      </c>
      <c r="FI26" s="4">
        <v>46.6</v>
      </c>
      <c r="FK26" s="4">
        <v>14.4</v>
      </c>
      <c r="FM26" s="4">
        <v>187</v>
      </c>
      <c r="FN26" s="4">
        <v>48</v>
      </c>
      <c r="FP26" s="4">
        <v>28.6</v>
      </c>
      <c r="FQ26" s="4">
        <v>18.399999999999999</v>
      </c>
      <c r="FR26" s="4">
        <v>49</v>
      </c>
      <c r="FS26" s="4">
        <v>48</v>
      </c>
      <c r="FT26" s="4">
        <v>31</v>
      </c>
      <c r="FU26" s="4">
        <v>40.5</v>
      </c>
      <c r="FV26" s="12">
        <v>7.2</v>
      </c>
      <c r="FW26" s="4">
        <v>155</v>
      </c>
      <c r="FX26" s="4">
        <v>146</v>
      </c>
    </row>
    <row r="27" spans="1:180">
      <c r="A27" s="4" t="s">
        <v>445</v>
      </c>
      <c r="B27" s="4" t="s">
        <v>403</v>
      </c>
      <c r="C27" s="4">
        <v>0</v>
      </c>
      <c r="D27" s="4">
        <v>0</v>
      </c>
      <c r="E27" s="4">
        <v>0</v>
      </c>
      <c r="F27" s="4">
        <v>0</v>
      </c>
      <c r="G27" s="4">
        <v>0</v>
      </c>
      <c r="H27" s="4">
        <v>0</v>
      </c>
      <c r="I27" s="4">
        <v>1</v>
      </c>
      <c r="J27" s="4">
        <v>0</v>
      </c>
      <c r="K27" s="4">
        <v>0</v>
      </c>
      <c r="L27" s="4">
        <v>0</v>
      </c>
      <c r="M27" s="5">
        <v>0</v>
      </c>
      <c r="N27" s="4">
        <v>1</v>
      </c>
      <c r="O27" s="4">
        <v>0</v>
      </c>
      <c r="P27" s="4">
        <v>0</v>
      </c>
      <c r="Q27" s="4">
        <v>0</v>
      </c>
      <c r="R27" s="20">
        <v>5.1428571428571432</v>
      </c>
      <c r="S27" s="20">
        <v>0</v>
      </c>
      <c r="U27" s="5">
        <v>1812000</v>
      </c>
      <c r="V27" s="12">
        <v>2.1</v>
      </c>
      <c r="W27" s="12">
        <v>6</v>
      </c>
      <c r="X27" s="12">
        <v>5.9</v>
      </c>
      <c r="Y27" s="12">
        <v>5.9</v>
      </c>
      <c r="Z27" s="12">
        <v>5.7</v>
      </c>
      <c r="AA27" s="12">
        <v>5.9</v>
      </c>
      <c r="AB27" s="12">
        <v>5.9</v>
      </c>
      <c r="AC27" s="12">
        <v>0</v>
      </c>
      <c r="AD27" s="12">
        <v>0</v>
      </c>
      <c r="AE27" s="12">
        <v>0</v>
      </c>
      <c r="AF27" s="12">
        <v>2.5</v>
      </c>
      <c r="AG27" s="12">
        <v>5.2</v>
      </c>
      <c r="AH27" s="12">
        <v>3.85</v>
      </c>
      <c r="AI27" s="12">
        <v>2.7</v>
      </c>
      <c r="AJ27" s="12"/>
      <c r="AK27" s="4">
        <v>41.1</v>
      </c>
      <c r="AL27" s="20"/>
      <c r="AM27" s="20"/>
      <c r="AN27" s="20"/>
      <c r="AO27" s="20"/>
      <c r="AP27" s="5">
        <v>888000</v>
      </c>
      <c r="AQ27" s="14">
        <v>1.8</v>
      </c>
      <c r="AR27" s="14">
        <v>51.5</v>
      </c>
      <c r="AS27" s="14">
        <v>48</v>
      </c>
      <c r="AT27" s="14">
        <v>61.9</v>
      </c>
      <c r="AU27" s="14">
        <v>58.4</v>
      </c>
      <c r="AV27" s="14">
        <v>40.9</v>
      </c>
      <c r="AW27" s="14">
        <v>38.9</v>
      </c>
      <c r="BB27" s="27"/>
      <c r="BI27" s="5"/>
      <c r="BJ27" s="5"/>
      <c r="BK27" s="5"/>
      <c r="BL27" s="5"/>
      <c r="BM27" s="5"/>
      <c r="BN27" s="5"/>
      <c r="BO27" s="5">
        <v>531.25691700000004</v>
      </c>
      <c r="BP27" s="5">
        <v>390</v>
      </c>
      <c r="CE27" s="32">
        <v>9</v>
      </c>
      <c r="CF27" s="32">
        <v>15</v>
      </c>
      <c r="CG27" s="27">
        <v>0.6</v>
      </c>
      <c r="CI27" s="5"/>
      <c r="CU27" s="12"/>
      <c r="DB27" s="4" t="s">
        <v>404</v>
      </c>
      <c r="DF27" s="4">
        <v>90</v>
      </c>
      <c r="DG27" s="12">
        <v>95.015991209999996</v>
      </c>
      <c r="DH27" s="12">
        <v>94.115097050000003</v>
      </c>
      <c r="DI27" s="12">
        <v>94.565544130000006</v>
      </c>
      <c r="DJ27" s="12">
        <v>-0.90089415999999289</v>
      </c>
      <c r="DK27" s="4">
        <v>0.56999999999999995</v>
      </c>
      <c r="DL27" s="4">
        <v>25.3</v>
      </c>
      <c r="DM27" s="4">
        <v>40</v>
      </c>
      <c r="DN27" s="16">
        <v>0.37826217652000005</v>
      </c>
      <c r="DO27" s="4">
        <v>37.299999999999997</v>
      </c>
      <c r="DP27" s="12">
        <v>51</v>
      </c>
      <c r="DQ27" s="12">
        <v>60.7</v>
      </c>
      <c r="DR27" s="20">
        <v>0.28721174004192879</v>
      </c>
      <c r="DS27" s="49">
        <f>(DQ27-DO27)/(85-DO27)</f>
        <v>0.49056603773584917</v>
      </c>
      <c r="DT27" s="20">
        <v>-1.175822E-2</v>
      </c>
      <c r="DU27" s="4">
        <v>175</v>
      </c>
      <c r="DV27" s="4">
        <v>90</v>
      </c>
      <c r="DW27" s="12">
        <v>106.6</v>
      </c>
      <c r="DX27" s="4">
        <f t="shared" si="0"/>
        <v>85</v>
      </c>
      <c r="DY27" s="49">
        <f t="shared" si="1"/>
        <v>0.48571428571428571</v>
      </c>
      <c r="DZ27" s="16">
        <f t="shared" si="2"/>
        <v>0.4913294797687861</v>
      </c>
      <c r="EA27" s="16">
        <f t="shared" si="3"/>
        <v>0.49707602339181284</v>
      </c>
      <c r="EB27" s="16">
        <f t="shared" si="4"/>
        <v>0.11658514442792303</v>
      </c>
      <c r="EC27" s="16">
        <f t="shared" si="5"/>
        <v>0.11864905879124039</v>
      </c>
      <c r="ED27" s="16">
        <f t="shared" si="6"/>
        <v>0.12078608843011958</v>
      </c>
      <c r="EE27" s="20">
        <f t="shared" si="7"/>
        <v>1.9444444444444444</v>
      </c>
      <c r="EF27" s="20">
        <f t="shared" si="8"/>
        <v>0.66497630359324944</v>
      </c>
      <c r="EG27" s="16">
        <v>0.19867388999999999</v>
      </c>
      <c r="EH27" s="4">
        <v>36</v>
      </c>
      <c r="EI27" s="4">
        <v>300</v>
      </c>
      <c r="EJ27" s="4">
        <v>227</v>
      </c>
      <c r="EK27" s="32">
        <v>189</v>
      </c>
      <c r="EL27" s="4">
        <v>127</v>
      </c>
      <c r="EM27" s="55">
        <v>0.57666666666666666</v>
      </c>
      <c r="EN27" s="12">
        <v>1.4</v>
      </c>
      <c r="EO27" s="12">
        <v>3.6</v>
      </c>
      <c r="EP27" s="4" t="s">
        <v>446</v>
      </c>
      <c r="EQ27" s="20">
        <v>27.32</v>
      </c>
      <c r="EZ27" s="4">
        <v>93</v>
      </c>
      <c r="FA27" s="4">
        <v>53.2</v>
      </c>
      <c r="FB27" s="4">
        <v>131</v>
      </c>
      <c r="FC27" s="4">
        <v>97</v>
      </c>
      <c r="FD27" s="4">
        <v>15</v>
      </c>
      <c r="FE27" s="4">
        <v>1600</v>
      </c>
      <c r="FF27" s="4">
        <v>5.9</v>
      </c>
      <c r="FG27" s="4">
        <v>100</v>
      </c>
      <c r="FK27" s="4">
        <v>6.3</v>
      </c>
      <c r="FM27" s="4">
        <v>3150</v>
      </c>
      <c r="FN27" s="4">
        <v>42</v>
      </c>
      <c r="FP27" s="4">
        <v>36.200000000000003</v>
      </c>
      <c r="FQ27" s="4">
        <v>30.7</v>
      </c>
      <c r="FR27" s="4">
        <v>40</v>
      </c>
      <c r="FS27" s="4">
        <v>39</v>
      </c>
      <c r="FT27" s="4">
        <v>48</v>
      </c>
      <c r="FV27" s="12">
        <v>2</v>
      </c>
      <c r="FW27" s="4">
        <v>160</v>
      </c>
      <c r="FX27" s="4">
        <v>155</v>
      </c>
    </row>
    <row r="28" spans="1:180">
      <c r="A28" s="4" t="s">
        <v>447</v>
      </c>
      <c r="B28" s="4" t="s">
        <v>414</v>
      </c>
      <c r="C28" s="4">
        <v>0</v>
      </c>
      <c r="D28" s="4">
        <v>0</v>
      </c>
      <c r="E28" s="4">
        <v>0</v>
      </c>
      <c r="F28" s="4">
        <v>0</v>
      </c>
      <c r="G28" s="4">
        <v>1</v>
      </c>
      <c r="H28" s="4">
        <v>0</v>
      </c>
      <c r="I28" s="4">
        <v>0</v>
      </c>
      <c r="J28" s="4">
        <v>0</v>
      </c>
      <c r="K28" s="4">
        <v>0</v>
      </c>
      <c r="L28" s="4">
        <v>0</v>
      </c>
      <c r="M28" s="5">
        <v>0</v>
      </c>
      <c r="N28" s="4">
        <v>1</v>
      </c>
      <c r="O28" s="4">
        <v>1</v>
      </c>
      <c r="P28" s="4">
        <v>0</v>
      </c>
      <c r="Q28" s="4">
        <v>0</v>
      </c>
      <c r="R28" s="20">
        <v>3.4</v>
      </c>
      <c r="S28" s="20">
        <v>3</v>
      </c>
      <c r="T28" s="20">
        <v>4.3</v>
      </c>
      <c r="U28" s="5">
        <v>7593000</v>
      </c>
      <c r="V28" s="12">
        <v>2.2000000000000002</v>
      </c>
      <c r="W28" s="12">
        <v>6.7</v>
      </c>
      <c r="X28" s="12">
        <v>6.7</v>
      </c>
      <c r="Y28" s="12">
        <v>5.6</v>
      </c>
      <c r="Z28" s="12">
        <v>4.5999999999999996</v>
      </c>
      <c r="AA28" s="12">
        <v>4.5</v>
      </c>
      <c r="AB28" s="12">
        <v>5.6</v>
      </c>
      <c r="AC28" s="12">
        <v>0.9</v>
      </c>
      <c r="AD28" s="12">
        <v>1.4</v>
      </c>
      <c r="AE28" s="12">
        <v>-2.2000000000000002</v>
      </c>
      <c r="AF28" s="12">
        <v>39.299999999999997</v>
      </c>
      <c r="AG28" s="12">
        <v>55.6</v>
      </c>
      <c r="AH28" s="12">
        <v>47.45</v>
      </c>
      <c r="AI28" s="12">
        <v>16.3</v>
      </c>
      <c r="AJ28" s="12">
        <v>71</v>
      </c>
      <c r="AK28" s="4">
        <v>82.5</v>
      </c>
      <c r="AL28" s="20">
        <v>3.089</v>
      </c>
      <c r="AM28" s="20">
        <v>4.2850000000000001</v>
      </c>
      <c r="AN28" s="20">
        <v>3.6870000000000003</v>
      </c>
      <c r="AO28" s="20">
        <f>AM28-AL28</f>
        <v>1.1960000000000002</v>
      </c>
      <c r="AP28" s="5">
        <v>3057000</v>
      </c>
      <c r="AQ28" s="14">
        <v>2.6</v>
      </c>
      <c r="AR28" s="14">
        <v>37.6</v>
      </c>
      <c r="AS28" s="14">
        <v>40.700000000000003</v>
      </c>
      <c r="AT28" s="14">
        <v>50.9</v>
      </c>
      <c r="AU28" s="14">
        <v>50.7</v>
      </c>
      <c r="AV28" s="14">
        <v>24.7</v>
      </c>
      <c r="AW28" s="14">
        <v>29.9</v>
      </c>
      <c r="AX28" s="5">
        <v>2432.2532540000002</v>
      </c>
      <c r="AY28" s="5">
        <v>2711.0503530000001</v>
      </c>
      <c r="AZ28" s="5">
        <v>2901.1594369999998</v>
      </c>
      <c r="BB28" s="27">
        <v>1.4442508710801394</v>
      </c>
      <c r="BC28" s="20">
        <v>2.2749562171628721</v>
      </c>
      <c r="BI28" s="5">
        <v>1148</v>
      </c>
      <c r="BJ28" s="5">
        <v>1658</v>
      </c>
      <c r="BK28" s="5">
        <v>1403</v>
      </c>
      <c r="BL28" s="5">
        <v>1142</v>
      </c>
      <c r="BM28" s="5">
        <v>2598</v>
      </c>
      <c r="BN28" s="5"/>
      <c r="BO28" s="5">
        <v>787.39366289999998</v>
      </c>
      <c r="BP28" s="5">
        <v>830</v>
      </c>
      <c r="BQ28" s="20">
        <v>42.04</v>
      </c>
      <c r="BR28" s="20">
        <v>48.64</v>
      </c>
      <c r="BS28" s="12">
        <v>19.825436408977556</v>
      </c>
      <c r="BT28" s="12">
        <v>58.343868520859679</v>
      </c>
      <c r="BU28" s="12">
        <v>0.95975232198142413</v>
      </c>
      <c r="BV28" s="12">
        <v>73.5</v>
      </c>
      <c r="BW28" s="12">
        <v>93.1</v>
      </c>
      <c r="BX28" s="12">
        <v>44</v>
      </c>
      <c r="BY28" s="12" t="s">
        <v>404</v>
      </c>
      <c r="BZ28" s="12">
        <v>21.7</v>
      </c>
      <c r="CA28" s="12" t="s">
        <v>404</v>
      </c>
      <c r="CB28" s="12">
        <v>63.5</v>
      </c>
      <c r="CC28" s="12">
        <v>82.3</v>
      </c>
      <c r="CD28" s="12">
        <v>35.299999999999997</v>
      </c>
      <c r="CE28" s="32">
        <v>39</v>
      </c>
      <c r="CF28" s="32">
        <v>13</v>
      </c>
      <c r="CG28" s="27">
        <v>3</v>
      </c>
      <c r="CH28" s="5">
        <v>276000</v>
      </c>
      <c r="CI28" s="5"/>
      <c r="CK28" s="12">
        <v>16.399999999999999</v>
      </c>
      <c r="CM28" s="12">
        <v>59.7</v>
      </c>
      <c r="CU28" s="12">
        <v>11.1</v>
      </c>
      <c r="CV28" s="4">
        <v>2</v>
      </c>
      <c r="CW28" s="4">
        <v>3</v>
      </c>
      <c r="CX28" s="20">
        <v>-0.70060474858165422</v>
      </c>
      <c r="CY28" s="4">
        <v>54</v>
      </c>
      <c r="CZ28" s="4">
        <v>82</v>
      </c>
      <c r="DA28" s="4">
        <v>106</v>
      </c>
      <c r="DB28" s="4">
        <v>200</v>
      </c>
      <c r="DD28" s="4">
        <v>50</v>
      </c>
      <c r="DE28" s="4">
        <v>86</v>
      </c>
      <c r="DG28" s="12">
        <v>55.340183260000003</v>
      </c>
      <c r="DH28" s="12">
        <v>46.841201779999999</v>
      </c>
      <c r="DI28" s="12">
        <v>51.090692520000005</v>
      </c>
      <c r="DJ28" s="12">
        <v>-8.4989814800000048</v>
      </c>
      <c r="DK28" s="4">
        <v>0.55000000000000004</v>
      </c>
      <c r="DL28" s="4">
        <v>13.2</v>
      </c>
      <c r="DM28" s="4">
        <v>31</v>
      </c>
      <c r="DN28" s="16">
        <v>0.158381146812</v>
      </c>
      <c r="DO28" s="4">
        <v>42.7</v>
      </c>
      <c r="DP28" s="4">
        <v>59.7</v>
      </c>
      <c r="DQ28" s="12">
        <v>61.4</v>
      </c>
      <c r="DR28" s="20">
        <v>0.40189125295508277</v>
      </c>
      <c r="DS28" s="49">
        <f>(DQ28-DO28)/(85-DO28)</f>
        <v>0.44208037825059093</v>
      </c>
      <c r="DT28" s="20">
        <v>5.3737430000000003E-2</v>
      </c>
      <c r="DU28" s="4">
        <v>152</v>
      </c>
      <c r="DV28" s="4">
        <v>71</v>
      </c>
      <c r="DW28" s="12">
        <v>67</v>
      </c>
      <c r="DX28" s="4">
        <f t="shared" si="0"/>
        <v>81</v>
      </c>
      <c r="DY28" s="49">
        <f t="shared" si="1"/>
        <v>0.53289473684210531</v>
      </c>
      <c r="DZ28" s="16">
        <f t="shared" si="2"/>
        <v>0.54</v>
      </c>
      <c r="EA28" s="16">
        <f t="shared" si="3"/>
        <v>0.54729729729729726</v>
      </c>
      <c r="EB28" s="16">
        <f t="shared" si="4"/>
        <v>0.13345541264717373</v>
      </c>
      <c r="EC28" s="16">
        <f t="shared" si="5"/>
        <v>0.13630262366912962</v>
      </c>
      <c r="ED28" s="16">
        <f t="shared" si="6"/>
        <v>0.13927409344429365</v>
      </c>
      <c r="EE28" s="20">
        <f t="shared" si="7"/>
        <v>2.140845070422535</v>
      </c>
      <c r="EF28" s="20">
        <f t="shared" si="8"/>
        <v>0.761200643804961</v>
      </c>
      <c r="EG28" s="16">
        <v>0.14921008999999999</v>
      </c>
      <c r="EH28" s="4">
        <v>51</v>
      </c>
      <c r="EI28" s="4">
        <v>252</v>
      </c>
      <c r="EJ28" s="4">
        <v>170</v>
      </c>
      <c r="EK28" s="32">
        <v>105</v>
      </c>
      <c r="EL28" s="4">
        <v>102</v>
      </c>
      <c r="EM28" s="55">
        <v>0.59523809523809523</v>
      </c>
      <c r="EN28" s="12">
        <v>2</v>
      </c>
      <c r="EO28" s="12">
        <v>3.2</v>
      </c>
      <c r="EP28" s="4" t="s">
        <v>448</v>
      </c>
      <c r="EQ28" s="20">
        <v>-16.3</v>
      </c>
      <c r="ER28" s="4">
        <v>6.4</v>
      </c>
      <c r="ES28" s="4">
        <v>6.3</v>
      </c>
      <c r="ET28" s="4">
        <v>4.2</v>
      </c>
      <c r="EU28" s="4">
        <v>4.5</v>
      </c>
      <c r="EV28" s="4">
        <v>5.5</v>
      </c>
      <c r="EW28" s="20">
        <f>AVERAGE(ER28:EV28)</f>
        <v>5.38</v>
      </c>
      <c r="EY28" s="4">
        <v>0.55700000000000005</v>
      </c>
      <c r="EZ28" s="4">
        <v>103</v>
      </c>
      <c r="FA28" s="4">
        <v>61.7</v>
      </c>
      <c r="FB28" s="4">
        <v>128</v>
      </c>
      <c r="FC28" s="4">
        <v>109</v>
      </c>
      <c r="FD28" s="4">
        <v>47</v>
      </c>
      <c r="FE28" s="4">
        <v>650</v>
      </c>
      <c r="FF28" s="4">
        <v>4.7</v>
      </c>
      <c r="FG28" s="4">
        <v>73</v>
      </c>
      <c r="FH28" s="4">
        <v>75.2</v>
      </c>
      <c r="FI28" s="4">
        <v>90.4</v>
      </c>
      <c r="FK28" s="4">
        <v>39.299999999999997</v>
      </c>
      <c r="FM28" s="4">
        <v>109</v>
      </c>
      <c r="FN28" s="4">
        <v>83</v>
      </c>
      <c r="FO28" s="16">
        <v>0.35</v>
      </c>
      <c r="FP28" s="4">
        <v>9.8000000000000007</v>
      </c>
      <c r="FQ28" s="4">
        <v>6.8</v>
      </c>
      <c r="FR28" s="4">
        <v>32</v>
      </c>
      <c r="FS28" s="4">
        <v>37</v>
      </c>
      <c r="FT28" s="4">
        <v>31</v>
      </c>
      <c r="FU28" s="12">
        <v>27</v>
      </c>
      <c r="FW28" s="4">
        <v>113</v>
      </c>
      <c r="FX28" s="4">
        <v>113</v>
      </c>
    </row>
    <row r="29" spans="1:180">
      <c r="A29" s="4" t="s">
        <v>449</v>
      </c>
      <c r="B29" s="4" t="s">
        <v>407</v>
      </c>
      <c r="C29" s="4">
        <v>0</v>
      </c>
      <c r="D29" s="4">
        <v>1</v>
      </c>
      <c r="E29" s="4">
        <v>0</v>
      </c>
      <c r="F29" s="4">
        <v>0</v>
      </c>
      <c r="G29" s="4">
        <v>0</v>
      </c>
      <c r="H29" s="4">
        <v>0</v>
      </c>
      <c r="I29" s="4">
        <v>0</v>
      </c>
      <c r="J29" s="4">
        <v>0</v>
      </c>
      <c r="K29" s="4">
        <v>0</v>
      </c>
      <c r="L29" s="4">
        <v>0</v>
      </c>
      <c r="M29" s="5">
        <v>0</v>
      </c>
      <c r="N29" s="4">
        <v>0</v>
      </c>
      <c r="O29" s="4">
        <v>0</v>
      </c>
      <c r="P29" s="4">
        <v>0</v>
      </c>
      <c r="Q29" s="4">
        <v>1</v>
      </c>
      <c r="U29" s="5">
        <v>3628000</v>
      </c>
      <c r="V29" s="12">
        <v>-0.5</v>
      </c>
      <c r="W29" s="12">
        <v>4</v>
      </c>
      <c r="X29" s="12">
        <v>4</v>
      </c>
      <c r="Y29" s="12">
        <v>2.1</v>
      </c>
      <c r="Z29" s="12">
        <v>1.6</v>
      </c>
      <c r="AA29" s="12">
        <v>1.4</v>
      </c>
      <c r="AB29" s="12">
        <v>2.7</v>
      </c>
      <c r="AC29" s="12">
        <v>3.2</v>
      </c>
      <c r="AD29" s="12">
        <v>2.5</v>
      </c>
      <c r="AE29" s="12">
        <v>-2.6</v>
      </c>
      <c r="AF29" s="12">
        <v>19</v>
      </c>
      <c r="AG29" s="12">
        <v>39.299999999999997</v>
      </c>
      <c r="AH29" s="12">
        <v>29.15</v>
      </c>
      <c r="AI29" s="12">
        <v>20.3</v>
      </c>
      <c r="AJ29" s="12"/>
      <c r="AL29" s="20"/>
      <c r="AM29" s="20"/>
      <c r="AN29" s="20"/>
      <c r="AO29" s="20"/>
      <c r="AP29" s="5">
        <v>1719000</v>
      </c>
      <c r="AQ29" s="14">
        <v>0.7</v>
      </c>
      <c r="AR29" s="14">
        <v>39.299999999999997</v>
      </c>
      <c r="AS29" s="14">
        <v>46.8</v>
      </c>
      <c r="AT29" s="14">
        <v>53.6</v>
      </c>
      <c r="AU29" s="14">
        <v>57.8</v>
      </c>
      <c r="AV29" s="14">
        <v>25.4</v>
      </c>
      <c r="AW29" s="14">
        <v>34.700000000000003</v>
      </c>
      <c r="BB29" s="27"/>
      <c r="BI29" s="5"/>
      <c r="BJ29" s="5"/>
      <c r="BK29" s="5"/>
      <c r="BL29" s="5"/>
      <c r="BM29" s="5"/>
      <c r="BN29" s="5"/>
      <c r="BO29" s="5"/>
      <c r="BP29" s="5"/>
      <c r="CI29" s="5"/>
      <c r="CU29" s="12"/>
      <c r="CV29" s="4">
        <v>3</v>
      </c>
      <c r="DB29" s="4" t="s">
        <v>404</v>
      </c>
      <c r="DG29" s="12">
        <v>64.149803160000005</v>
      </c>
      <c r="DH29" s="12">
        <v>11.32600021</v>
      </c>
      <c r="DI29" s="12">
        <v>37.737901685000004</v>
      </c>
      <c r="DJ29" s="12">
        <v>-52.823802950000001</v>
      </c>
      <c r="DQ29" s="12"/>
      <c r="DR29" s="20"/>
      <c r="DT29" s="20"/>
      <c r="DU29" s="4">
        <v>105</v>
      </c>
      <c r="DV29" s="4">
        <v>15</v>
      </c>
      <c r="DW29" s="12"/>
      <c r="DX29" s="4">
        <f t="shared" si="0"/>
        <v>90</v>
      </c>
      <c r="DY29" s="49">
        <f t="shared" si="1"/>
        <v>0.8571428571428571</v>
      </c>
      <c r="DZ29" s="16">
        <f t="shared" si="2"/>
        <v>0.87378640776699024</v>
      </c>
      <c r="EA29" s="16">
        <f t="shared" si="3"/>
        <v>0.8910891089108911</v>
      </c>
      <c r="EB29" s="16">
        <f t="shared" si="4"/>
        <v>0.3411613534880823</v>
      </c>
      <c r="EC29" s="16">
        <f t="shared" si="5"/>
        <v>0.36330448774813795</v>
      </c>
      <c r="ED29" s="16">
        <f t="shared" si="6"/>
        <v>0.3896459023090425</v>
      </c>
      <c r="EE29" s="20">
        <f t="shared" si="7"/>
        <v>7</v>
      </c>
      <c r="EF29" s="20">
        <f t="shared" si="8"/>
        <v>1.945910149055313</v>
      </c>
      <c r="EG29" s="16">
        <v>-0.91273861000000001</v>
      </c>
      <c r="EH29" s="4">
        <v>143</v>
      </c>
      <c r="EI29" s="4">
        <v>155</v>
      </c>
      <c r="EJ29" s="4">
        <v>38</v>
      </c>
      <c r="EK29" s="32">
        <v>17</v>
      </c>
      <c r="EL29" s="4">
        <v>17</v>
      </c>
      <c r="EM29" s="55">
        <v>0.89032258064516134</v>
      </c>
      <c r="EN29" s="12">
        <v>7</v>
      </c>
      <c r="EO29" s="12">
        <v>5</v>
      </c>
      <c r="EP29" s="4" t="s">
        <v>450</v>
      </c>
      <c r="EQ29" s="20">
        <v>43.52</v>
      </c>
    </row>
    <row r="30" spans="1:180">
      <c r="A30" s="4" t="s">
        <v>451</v>
      </c>
      <c r="B30" s="4" t="s">
        <v>4</v>
      </c>
      <c r="C30" s="4">
        <v>0</v>
      </c>
      <c r="D30" s="4">
        <v>0</v>
      </c>
      <c r="E30" s="4">
        <v>0</v>
      </c>
      <c r="F30" s="4">
        <v>1</v>
      </c>
      <c r="G30" s="4">
        <v>0</v>
      </c>
      <c r="H30" s="4">
        <v>0</v>
      </c>
      <c r="I30" s="4">
        <v>0</v>
      </c>
      <c r="J30" s="4">
        <v>0</v>
      </c>
      <c r="K30" s="4">
        <v>0</v>
      </c>
      <c r="L30" s="4">
        <v>0</v>
      </c>
      <c r="M30" s="5">
        <v>0</v>
      </c>
      <c r="N30" s="4">
        <v>1</v>
      </c>
      <c r="O30" s="4">
        <v>1</v>
      </c>
      <c r="P30" s="4">
        <v>0</v>
      </c>
      <c r="Q30" s="4">
        <v>0</v>
      </c>
      <c r="R30" s="20">
        <v>0</v>
      </c>
      <c r="S30" s="20">
        <v>10</v>
      </c>
      <c r="T30" s="4">
        <v>5.57</v>
      </c>
      <c r="U30" s="5">
        <v>1484000</v>
      </c>
      <c r="V30" s="12">
        <v>3.1</v>
      </c>
      <c r="W30" s="12">
        <v>6.8</v>
      </c>
      <c r="X30" s="12">
        <v>6.8</v>
      </c>
      <c r="Y30" s="12">
        <v>6.1</v>
      </c>
      <c r="Z30" s="12">
        <v>4.7</v>
      </c>
      <c r="AA30" s="12">
        <v>4.5999999999999996</v>
      </c>
      <c r="AB30" s="12">
        <v>5.7</v>
      </c>
      <c r="AC30" s="12">
        <v>0.5</v>
      </c>
      <c r="AD30" s="12">
        <v>1.8</v>
      </c>
      <c r="AE30" s="12">
        <v>-2.2000000000000002</v>
      </c>
      <c r="AF30" s="12">
        <v>1.8</v>
      </c>
      <c r="AG30" s="12">
        <v>41.5</v>
      </c>
      <c r="AH30" s="12">
        <v>21.65</v>
      </c>
      <c r="AI30" s="12">
        <v>39.700000000000003</v>
      </c>
      <c r="AJ30" s="12"/>
      <c r="AK30" s="4">
        <v>68.7</v>
      </c>
      <c r="AL30" s="20">
        <v>1.2709999999999999</v>
      </c>
      <c r="AM30" s="20">
        <v>3.7</v>
      </c>
      <c r="AN30" s="20">
        <v>2.4855</v>
      </c>
      <c r="AO30" s="20">
        <f>AM30-AL30</f>
        <v>2.4290000000000003</v>
      </c>
      <c r="AP30" s="5">
        <v>654000</v>
      </c>
      <c r="AQ30" s="14">
        <v>3.2</v>
      </c>
      <c r="AR30" s="14">
        <v>43.6</v>
      </c>
      <c r="AS30" s="14">
        <v>44.4</v>
      </c>
      <c r="AT30" s="14">
        <v>45.5</v>
      </c>
      <c r="AU30" s="14">
        <v>48.7</v>
      </c>
      <c r="AV30" s="14">
        <v>41.8</v>
      </c>
      <c r="AW30" s="14">
        <v>39.6</v>
      </c>
      <c r="AX30" s="5">
        <v>1036.2062639999999</v>
      </c>
      <c r="AY30" s="5">
        <v>5603.0471010000001</v>
      </c>
      <c r="AZ30" s="5">
        <v>6550.0034500000002</v>
      </c>
      <c r="BB30" s="27">
        <v>4.1084112149532714</v>
      </c>
      <c r="BC30" s="20">
        <v>11.322784810126583</v>
      </c>
      <c r="BI30" s="5">
        <v>535</v>
      </c>
      <c r="BJ30" s="5">
        <v>2198</v>
      </c>
      <c r="BK30" s="5">
        <v>1366.5</v>
      </c>
      <c r="BL30" s="5">
        <v>474</v>
      </c>
      <c r="BM30" s="5">
        <v>5367</v>
      </c>
      <c r="BN30" s="5">
        <v>5792.7825220000004</v>
      </c>
      <c r="BO30" s="5"/>
      <c r="BP30" s="5"/>
      <c r="BQ30" s="20">
        <v>54.21</v>
      </c>
      <c r="BR30" s="20">
        <v>54.21</v>
      </c>
      <c r="CE30" s="32">
        <v>21</v>
      </c>
      <c r="CF30" s="32">
        <v>213</v>
      </c>
      <c r="CG30" s="27">
        <v>9.8591549295774641E-2</v>
      </c>
      <c r="CH30" s="5">
        <v>45000</v>
      </c>
      <c r="CK30" s="12">
        <v>11.5</v>
      </c>
      <c r="CM30" s="12">
        <v>19.3</v>
      </c>
      <c r="CU30" s="12"/>
      <c r="CW30" s="4">
        <v>1</v>
      </c>
      <c r="CX30" s="20">
        <v>-0.66896239526695922</v>
      </c>
      <c r="DB30" s="4">
        <v>67</v>
      </c>
      <c r="DC30" s="4">
        <v>40</v>
      </c>
      <c r="DD30" s="4">
        <v>15</v>
      </c>
      <c r="DE30" s="4">
        <v>55</v>
      </c>
      <c r="DF30" s="4">
        <v>38</v>
      </c>
      <c r="DG30" s="12">
        <v>92.706710819999998</v>
      </c>
      <c r="DH30" s="12">
        <v>46.355201719999997</v>
      </c>
      <c r="DI30" s="12">
        <v>69.53095626999999</v>
      </c>
      <c r="DJ30" s="12">
        <v>-46.351509100000001</v>
      </c>
      <c r="DK30" s="20">
        <v>0.5</v>
      </c>
      <c r="DL30" s="4">
        <v>15.6</v>
      </c>
      <c r="DM30" s="4">
        <v>55</v>
      </c>
      <c r="DN30" s="16">
        <v>0.38242025948499997</v>
      </c>
      <c r="DO30" s="4">
        <v>45.5</v>
      </c>
      <c r="DP30" s="4">
        <v>65.2</v>
      </c>
      <c r="DQ30" s="12">
        <v>47.4</v>
      </c>
      <c r="DR30" s="20">
        <v>0.49873417721518992</v>
      </c>
      <c r="DS30" s="49">
        <f t="shared" ref="DS30:DS49" si="9">(DQ30-DO30)/(85-DO30)</f>
        <v>4.8101265822784775E-2</v>
      </c>
      <c r="DT30" s="20">
        <v>9.8642439999999998E-2</v>
      </c>
      <c r="DU30" s="4">
        <v>117</v>
      </c>
      <c r="DV30" s="4">
        <v>40</v>
      </c>
      <c r="DW30" s="12">
        <v>55.8</v>
      </c>
      <c r="DX30" s="4">
        <f t="shared" si="0"/>
        <v>77</v>
      </c>
      <c r="DY30" s="49">
        <f t="shared" si="1"/>
        <v>0.65811965811965811</v>
      </c>
      <c r="DZ30" s="16">
        <f t="shared" si="2"/>
        <v>0.66956521739130437</v>
      </c>
      <c r="EA30" s="16">
        <f t="shared" si="3"/>
        <v>0.68141592920353977</v>
      </c>
      <c r="EB30" s="16">
        <f t="shared" si="4"/>
        <v>0.18817240760018877</v>
      </c>
      <c r="EC30" s="16">
        <f t="shared" si="5"/>
        <v>0.19437033484878097</v>
      </c>
      <c r="ED30" s="16">
        <f t="shared" si="6"/>
        <v>0.20101873869971673</v>
      </c>
      <c r="EE30" s="20">
        <f t="shared" si="7"/>
        <v>2.9249999999999998</v>
      </c>
      <c r="EF30" s="20">
        <f t="shared" si="8"/>
        <v>1.0732944806838201</v>
      </c>
      <c r="EG30" s="16">
        <v>-7.6034439999999995E-2</v>
      </c>
      <c r="EH30" s="4">
        <v>80</v>
      </c>
      <c r="EI30" s="4">
        <v>170</v>
      </c>
      <c r="EJ30" s="4">
        <v>94</v>
      </c>
      <c r="EK30" s="32">
        <v>52</v>
      </c>
      <c r="EL30" s="4">
        <v>50</v>
      </c>
      <c r="EM30" s="55">
        <v>0.70588235294117652</v>
      </c>
      <c r="EN30" s="12">
        <v>3</v>
      </c>
      <c r="EO30" s="12">
        <v>3.9</v>
      </c>
      <c r="EP30" s="4" t="s">
        <v>452</v>
      </c>
      <c r="EQ30" s="20">
        <v>-24.45</v>
      </c>
      <c r="ER30" s="4">
        <v>5.4</v>
      </c>
      <c r="ES30" s="4">
        <v>4.3</v>
      </c>
      <c r="ET30" s="4">
        <v>4.4000000000000004</v>
      </c>
      <c r="EU30" s="4">
        <v>3.5</v>
      </c>
      <c r="EV30" s="4">
        <v>3.5</v>
      </c>
      <c r="EW30" s="20">
        <f>AVERAGE(ER30:EV30)</f>
        <v>4.2200000000000006</v>
      </c>
      <c r="EY30" s="4">
        <v>0.65200000000000002</v>
      </c>
      <c r="EZ30" s="4">
        <v>109</v>
      </c>
      <c r="FA30" s="4">
        <v>53.7</v>
      </c>
      <c r="FB30" s="4">
        <v>101</v>
      </c>
      <c r="FC30" s="4">
        <v>111</v>
      </c>
      <c r="FD30" s="4">
        <v>78</v>
      </c>
      <c r="FE30" s="4">
        <v>250</v>
      </c>
      <c r="FF30" s="4">
        <v>4.8</v>
      </c>
      <c r="FG30" s="4">
        <v>71</v>
      </c>
      <c r="FH30" s="12">
        <v>58</v>
      </c>
      <c r="FI30" s="4">
        <v>79.3</v>
      </c>
      <c r="FJ30" s="4">
        <v>129</v>
      </c>
      <c r="FK30" s="4">
        <v>86.2</v>
      </c>
      <c r="FM30" s="4">
        <v>223</v>
      </c>
      <c r="FN30" s="4">
        <v>111</v>
      </c>
      <c r="FO30" s="4">
        <v>0.45500000000000002</v>
      </c>
      <c r="FP30" s="4">
        <v>15.3</v>
      </c>
      <c r="FQ30" s="4">
        <v>4.3</v>
      </c>
      <c r="FR30" s="4">
        <v>53</v>
      </c>
      <c r="FS30" s="4">
        <v>47</v>
      </c>
      <c r="FT30" s="4">
        <v>55</v>
      </c>
      <c r="FU30" s="4">
        <v>38.9</v>
      </c>
      <c r="FV30" s="12">
        <v>8.5</v>
      </c>
      <c r="FW30" s="4">
        <v>74</v>
      </c>
      <c r="FX30" s="4">
        <v>97</v>
      </c>
    </row>
    <row r="31" spans="1:180">
      <c r="A31" s="4" t="s">
        <v>453</v>
      </c>
      <c r="B31" s="4" t="s">
        <v>414</v>
      </c>
      <c r="C31" s="4">
        <v>0</v>
      </c>
      <c r="D31" s="4">
        <v>0</v>
      </c>
      <c r="E31" s="4">
        <v>0</v>
      </c>
      <c r="F31" s="4">
        <v>0</v>
      </c>
      <c r="G31" s="4">
        <v>1</v>
      </c>
      <c r="H31" s="4">
        <v>0</v>
      </c>
      <c r="I31" s="4">
        <v>0</v>
      </c>
      <c r="J31" s="4">
        <v>0</v>
      </c>
      <c r="K31" s="4">
        <v>0</v>
      </c>
      <c r="L31" s="4">
        <v>0</v>
      </c>
      <c r="M31" s="5">
        <v>0</v>
      </c>
      <c r="N31" s="4">
        <v>1</v>
      </c>
      <c r="O31" s="4">
        <v>1</v>
      </c>
      <c r="P31" s="4">
        <v>1</v>
      </c>
      <c r="Q31" s="4">
        <v>0</v>
      </c>
      <c r="R31" s="20">
        <v>4.2647058823529411</v>
      </c>
      <c r="S31" s="20">
        <v>4.0882352941176467</v>
      </c>
      <c r="T31" s="4">
        <v>4.72</v>
      </c>
      <c r="U31" s="5">
        <v>161087000</v>
      </c>
      <c r="V31" s="12">
        <v>1.8</v>
      </c>
      <c r="W31" s="12">
        <v>6.2</v>
      </c>
      <c r="X31" s="12">
        <v>6.2</v>
      </c>
      <c r="Y31" s="12">
        <v>4</v>
      </c>
      <c r="Z31" s="12">
        <v>2.8</v>
      </c>
      <c r="AA31" s="12">
        <v>2.2999999999999998</v>
      </c>
      <c r="AB31" s="12">
        <v>4.25</v>
      </c>
      <c r="AC31" s="12">
        <v>2.2000000000000002</v>
      </c>
      <c r="AD31" s="12">
        <v>3.5</v>
      </c>
      <c r="AE31" s="12">
        <v>-3.9</v>
      </c>
      <c r="AF31" s="12">
        <v>44.9</v>
      </c>
      <c r="AG31" s="12">
        <v>74.7</v>
      </c>
      <c r="AH31" s="12">
        <v>59.8</v>
      </c>
      <c r="AI31" s="12">
        <v>29.8</v>
      </c>
      <c r="AJ31" s="12">
        <v>0.2</v>
      </c>
      <c r="AK31" s="4">
        <v>82.7</v>
      </c>
      <c r="AL31" s="20">
        <v>2.6419999999999999</v>
      </c>
      <c r="AM31" s="20">
        <v>3.4860000000000002</v>
      </c>
      <c r="AN31" s="20">
        <v>3.0640000000000001</v>
      </c>
      <c r="AO31" s="20">
        <f>AM31-AL31</f>
        <v>0.84400000000000031</v>
      </c>
      <c r="AP31" s="5">
        <v>73733000</v>
      </c>
      <c r="AQ31" s="14">
        <v>2.8</v>
      </c>
      <c r="AR31" s="14">
        <v>39.200000000000003</v>
      </c>
      <c r="AS31" s="14">
        <v>46.8</v>
      </c>
      <c r="AT31" s="14">
        <v>56.2</v>
      </c>
      <c r="AU31" s="14">
        <v>59.9</v>
      </c>
      <c r="AV31" s="14">
        <v>22.2</v>
      </c>
      <c r="AW31" s="14">
        <v>32</v>
      </c>
      <c r="AX31" s="5">
        <v>2428.474377</v>
      </c>
      <c r="AY31" s="5">
        <v>6906.6475270000001</v>
      </c>
      <c r="AZ31" s="5">
        <v>7125.8790049999998</v>
      </c>
      <c r="BA31" s="20">
        <v>2.060813704496788</v>
      </c>
      <c r="BB31" s="27">
        <v>2.2656950672645739</v>
      </c>
      <c r="BC31" s="20">
        <v>3.8190883190883191</v>
      </c>
      <c r="BD31" s="5">
        <v>670</v>
      </c>
      <c r="BE31" s="5">
        <v>740</v>
      </c>
      <c r="BF31" s="5">
        <v>704</v>
      </c>
      <c r="BG31" s="5">
        <v>2335</v>
      </c>
      <c r="BH31" s="5">
        <v>4812</v>
      </c>
      <c r="BI31" s="5">
        <v>1784</v>
      </c>
      <c r="BJ31" s="5">
        <v>4042</v>
      </c>
      <c r="BK31" s="5">
        <v>2913</v>
      </c>
      <c r="BL31" s="5">
        <v>1404</v>
      </c>
      <c r="BM31" s="5">
        <v>5362</v>
      </c>
      <c r="BN31" s="5">
        <v>4911.3979049999998</v>
      </c>
      <c r="BO31" s="5">
        <v>2028.028037</v>
      </c>
      <c r="BP31" s="5">
        <v>4400</v>
      </c>
      <c r="BQ31" s="20">
        <v>57.32</v>
      </c>
      <c r="BR31" s="20">
        <v>57.32</v>
      </c>
      <c r="BS31" s="12">
        <v>29.374133702953408</v>
      </c>
      <c r="BT31" s="12">
        <v>52.89745553922279</v>
      </c>
      <c r="BU31" s="12">
        <v>4.3966673261667655</v>
      </c>
      <c r="BV31" s="12">
        <v>93.6</v>
      </c>
      <c r="BW31" s="12">
        <v>97.4</v>
      </c>
      <c r="BX31" s="12">
        <v>80.099999999999994</v>
      </c>
      <c r="BY31" s="12" t="s">
        <v>404</v>
      </c>
      <c r="BZ31" s="12">
        <v>25.1</v>
      </c>
      <c r="CA31" s="12" t="s">
        <v>404</v>
      </c>
      <c r="CB31" s="12">
        <v>59.3</v>
      </c>
      <c r="CC31" s="12">
        <v>73.5</v>
      </c>
      <c r="CD31" s="12">
        <v>14.5</v>
      </c>
      <c r="CE31" s="32">
        <v>118</v>
      </c>
      <c r="CF31" s="32">
        <v>29</v>
      </c>
      <c r="CG31" s="27">
        <v>4.068965517241379</v>
      </c>
      <c r="CH31" s="5">
        <v>15205000</v>
      </c>
      <c r="CI31" s="5"/>
      <c r="CK31" s="12">
        <v>32.1</v>
      </c>
      <c r="CL31" s="12">
        <v>43.5</v>
      </c>
      <c r="CM31" s="12">
        <v>66</v>
      </c>
      <c r="CQ31" s="4" t="s">
        <v>415</v>
      </c>
      <c r="CR31" s="4">
        <v>3</v>
      </c>
      <c r="CS31" s="4" t="s">
        <v>417</v>
      </c>
      <c r="CT31" s="4" t="s">
        <v>417</v>
      </c>
      <c r="CU31" s="12"/>
      <c r="CV31" s="4">
        <v>4</v>
      </c>
      <c r="CW31" s="4">
        <v>3</v>
      </c>
      <c r="CX31" s="20">
        <v>0.88605580305247844</v>
      </c>
      <c r="CY31" s="4">
        <v>101</v>
      </c>
      <c r="CZ31" s="4">
        <v>132</v>
      </c>
      <c r="DA31" s="4">
        <v>162</v>
      </c>
      <c r="DB31" s="4">
        <v>304</v>
      </c>
      <c r="DC31" s="4">
        <v>15</v>
      </c>
      <c r="DD31" s="4">
        <v>43</v>
      </c>
      <c r="DE31" s="4">
        <v>47</v>
      </c>
      <c r="DF31" s="4">
        <v>63</v>
      </c>
      <c r="DG31" s="12">
        <v>52.055541990000002</v>
      </c>
      <c r="DH31" s="12">
        <v>23.33939934</v>
      </c>
      <c r="DI31" s="12">
        <v>37.697470664999997</v>
      </c>
      <c r="DJ31" s="12">
        <v>-28.716142650000002</v>
      </c>
      <c r="DK31" s="4">
        <v>0.73</v>
      </c>
      <c r="DL31" s="4">
        <v>2.6</v>
      </c>
      <c r="DM31" s="4">
        <v>20</v>
      </c>
      <c r="DN31" s="16">
        <v>7.5394941330000007E-2</v>
      </c>
      <c r="DO31" s="4">
        <v>54.7</v>
      </c>
      <c r="DP31" s="4">
        <v>66.5</v>
      </c>
      <c r="DQ31" s="12">
        <v>66.8</v>
      </c>
      <c r="DR31" s="20">
        <v>0.38943894389438938</v>
      </c>
      <c r="DS31" s="49">
        <f t="shared" si="9"/>
        <v>0.39933993399339918</v>
      </c>
      <c r="DT31" s="20">
        <v>-6.9346299999999998E-3</v>
      </c>
      <c r="DU31" s="4">
        <v>115</v>
      </c>
      <c r="DV31" s="4">
        <v>44</v>
      </c>
      <c r="DW31" s="12">
        <v>35.666699999999999</v>
      </c>
      <c r="DX31" s="4">
        <f t="shared" si="0"/>
        <v>71</v>
      </c>
      <c r="DY31" s="49">
        <f t="shared" si="1"/>
        <v>0.61739130434782608</v>
      </c>
      <c r="DZ31" s="16">
        <f t="shared" si="2"/>
        <v>0.62831858407079644</v>
      </c>
      <c r="EA31" s="16">
        <f t="shared" si="3"/>
        <v>0.63963963963963966</v>
      </c>
      <c r="EB31" s="16">
        <f t="shared" si="4"/>
        <v>0.16843953967632655</v>
      </c>
      <c r="EC31" s="16">
        <f t="shared" si="5"/>
        <v>0.17372335608908276</v>
      </c>
      <c r="ED31" s="16">
        <f t="shared" si="6"/>
        <v>0.1793648987187994</v>
      </c>
      <c r="EE31" s="20">
        <f t="shared" si="7"/>
        <v>2.6136363636363638</v>
      </c>
      <c r="EF31" s="20">
        <f t="shared" si="8"/>
        <v>0.96074249444498916</v>
      </c>
      <c r="EG31" s="16">
        <v>4.2239369999999998E-2</v>
      </c>
      <c r="EH31" s="4">
        <v>79</v>
      </c>
      <c r="EI31" s="4">
        <v>177</v>
      </c>
      <c r="EJ31" s="4">
        <v>92</v>
      </c>
      <c r="EK31" s="32">
        <v>60</v>
      </c>
      <c r="EL31" s="4">
        <v>52</v>
      </c>
      <c r="EM31" s="55">
        <v>0.70621468926553677</v>
      </c>
      <c r="EN31" s="12">
        <v>3.3</v>
      </c>
      <c r="EO31" s="12">
        <v>3.6</v>
      </c>
      <c r="EP31" s="4" t="s">
        <v>454</v>
      </c>
      <c r="EQ31" s="20">
        <v>-15.45</v>
      </c>
      <c r="ER31" s="4">
        <v>3.3</v>
      </c>
      <c r="ES31" s="4">
        <v>2.9</v>
      </c>
      <c r="ET31" s="4">
        <v>2.2999999999999998</v>
      </c>
      <c r="EU31" s="4">
        <v>2.7</v>
      </c>
      <c r="EV31" s="4">
        <v>3.2</v>
      </c>
      <c r="EW31" s="20">
        <f>AVERAGE(ER31:EV31)</f>
        <v>2.88</v>
      </c>
      <c r="EX31" s="4">
        <v>29</v>
      </c>
      <c r="EY31" s="4">
        <v>0.72799999999999998</v>
      </c>
      <c r="EZ31" s="4">
        <v>101</v>
      </c>
      <c r="FA31" s="4">
        <v>70.5</v>
      </c>
      <c r="FB31" s="4">
        <v>116</v>
      </c>
      <c r="FC31" s="4">
        <v>109</v>
      </c>
      <c r="FD31" s="4">
        <v>81</v>
      </c>
      <c r="FE31" s="4">
        <v>220</v>
      </c>
      <c r="FF31" s="4">
        <v>1.8</v>
      </c>
      <c r="FG31" s="4">
        <v>36</v>
      </c>
      <c r="FH31" s="4">
        <v>82.5</v>
      </c>
      <c r="FI31" s="4">
        <v>82.8</v>
      </c>
      <c r="FJ31" s="4">
        <v>129</v>
      </c>
      <c r="FK31" s="4">
        <v>67.099999999999994</v>
      </c>
      <c r="FM31" s="4">
        <v>142</v>
      </c>
      <c r="FN31" s="4">
        <v>95</v>
      </c>
      <c r="FO31" s="4">
        <v>0.377</v>
      </c>
      <c r="FP31" s="4">
        <v>7.8</v>
      </c>
      <c r="FQ31" s="4">
        <v>2.6</v>
      </c>
      <c r="FR31" s="4">
        <v>24</v>
      </c>
      <c r="FS31" s="4">
        <v>34</v>
      </c>
      <c r="FT31" s="4">
        <v>54</v>
      </c>
      <c r="FU31" s="4">
        <v>28.7</v>
      </c>
      <c r="FV31" s="12">
        <v>5.9</v>
      </c>
      <c r="FW31" s="4">
        <v>63</v>
      </c>
      <c r="FX31" s="4">
        <v>68</v>
      </c>
    </row>
    <row r="32" spans="1:180">
      <c r="A32" s="4" t="s">
        <v>455</v>
      </c>
      <c r="B32" s="4" t="s">
        <v>403</v>
      </c>
      <c r="C32" s="4">
        <v>0</v>
      </c>
      <c r="D32" s="4">
        <v>0</v>
      </c>
      <c r="E32" s="4">
        <v>0</v>
      </c>
      <c r="F32" s="4">
        <v>0</v>
      </c>
      <c r="G32" s="4">
        <v>0</v>
      </c>
      <c r="H32" s="4">
        <v>0</v>
      </c>
      <c r="I32" s="4">
        <v>0</v>
      </c>
      <c r="J32" s="4">
        <v>0</v>
      </c>
      <c r="K32" s="4">
        <v>1</v>
      </c>
      <c r="L32" s="4">
        <v>0</v>
      </c>
      <c r="M32" s="5">
        <v>0</v>
      </c>
      <c r="N32" s="4">
        <v>1</v>
      </c>
      <c r="O32" s="4">
        <v>0</v>
      </c>
      <c r="P32" s="4">
        <v>0</v>
      </c>
      <c r="Q32" s="4">
        <v>0</v>
      </c>
      <c r="U32" s="5">
        <v>300000</v>
      </c>
      <c r="V32" s="12">
        <v>2.8</v>
      </c>
      <c r="W32" s="12"/>
      <c r="X32" s="12">
        <v>6.9</v>
      </c>
      <c r="Y32" s="12">
        <v>4.0999999999999996</v>
      </c>
      <c r="Z32" s="12"/>
      <c r="AA32" s="12">
        <v>2.8</v>
      </c>
      <c r="AB32" s="12">
        <v>4.8499999999999996</v>
      </c>
      <c r="AC32" s="12">
        <v>2.6</v>
      </c>
      <c r="AD32" s="12">
        <v>2.4</v>
      </c>
      <c r="AE32" s="12">
        <v>-4.0999999999999996</v>
      </c>
      <c r="AF32" s="12">
        <v>43.4</v>
      </c>
      <c r="AG32" s="12">
        <v>65.8</v>
      </c>
      <c r="AH32" s="12">
        <v>54.6</v>
      </c>
      <c r="AI32" s="12">
        <v>22.4</v>
      </c>
      <c r="AJ32" s="12"/>
      <c r="AK32" s="4">
        <v>87.9</v>
      </c>
      <c r="AL32" s="20"/>
      <c r="AM32" s="20"/>
      <c r="AN32" s="20"/>
      <c r="AO32" s="20"/>
      <c r="AP32" s="5">
        <v>131000</v>
      </c>
      <c r="AQ32" s="14">
        <v>4</v>
      </c>
      <c r="AR32" s="14">
        <v>36</v>
      </c>
      <c r="AS32" s="14">
        <v>44.8</v>
      </c>
      <c r="AT32" s="14">
        <v>51.8</v>
      </c>
      <c r="AU32" s="14">
        <v>54.7</v>
      </c>
      <c r="AV32" s="14">
        <v>18</v>
      </c>
      <c r="AW32" s="14">
        <v>31.5</v>
      </c>
      <c r="BB32" s="27"/>
      <c r="BI32" s="5"/>
      <c r="BJ32" s="5"/>
      <c r="BK32" s="5"/>
      <c r="BL32" s="5"/>
      <c r="BM32" s="5"/>
      <c r="BN32" s="5"/>
      <c r="BO32" s="5"/>
      <c r="BP32" s="5"/>
      <c r="CE32" s="30">
        <v>66</v>
      </c>
      <c r="CI32" s="5"/>
      <c r="CU32" s="12"/>
      <c r="DB32" s="4" t="s">
        <v>404</v>
      </c>
      <c r="DG32" s="12">
        <v>34.206661220000001</v>
      </c>
      <c r="DH32" s="12">
        <v>2.0445001129999998</v>
      </c>
      <c r="DI32" s="12">
        <v>18.125580666499999</v>
      </c>
      <c r="DJ32" s="12">
        <v>-32.162161107000003</v>
      </c>
      <c r="DM32" s="4">
        <v>30</v>
      </c>
      <c r="DN32" s="16">
        <v>5.4376741999499996E-2</v>
      </c>
      <c r="DO32" s="4">
        <v>62.3</v>
      </c>
      <c r="DP32" s="4">
        <v>74.3</v>
      </c>
      <c r="DQ32" s="12">
        <v>75.5</v>
      </c>
      <c r="DR32" s="20">
        <v>0.52863436123348007</v>
      </c>
      <c r="DS32" s="49">
        <f t="shared" si="9"/>
        <v>0.58149779735682827</v>
      </c>
      <c r="DT32" s="20">
        <v>1.5439670000000001E-2</v>
      </c>
      <c r="DU32" s="4">
        <v>63</v>
      </c>
      <c r="DV32" s="4">
        <v>9</v>
      </c>
      <c r="DW32" s="12">
        <v>9.5500000000000007</v>
      </c>
      <c r="DX32" s="4">
        <f t="shared" si="0"/>
        <v>54</v>
      </c>
      <c r="DY32" s="49">
        <f t="shared" si="1"/>
        <v>0.8571428571428571</v>
      </c>
      <c r="DZ32" s="16">
        <f t="shared" si="2"/>
        <v>0.88524590163934425</v>
      </c>
      <c r="EA32" s="16">
        <f t="shared" si="3"/>
        <v>0.9152542372881356</v>
      </c>
      <c r="EB32" s="16">
        <f t="shared" si="4"/>
        <v>0.3411613534880823</v>
      </c>
      <c r="EC32" s="16">
        <f t="shared" si="5"/>
        <v>0.38001196930436648</v>
      </c>
      <c r="ED32" s="16">
        <f t="shared" si="6"/>
        <v>0.43373350159736035</v>
      </c>
      <c r="EE32" s="20">
        <f t="shared" si="7"/>
        <v>7</v>
      </c>
      <c r="EF32" s="20">
        <f t="shared" si="8"/>
        <v>1.945910149055313</v>
      </c>
      <c r="EG32" s="16">
        <v>-0.74321725999999999</v>
      </c>
      <c r="EH32" s="4">
        <v>154</v>
      </c>
      <c r="EI32" s="4">
        <v>87</v>
      </c>
      <c r="EJ32" s="4">
        <v>22</v>
      </c>
      <c r="EK32" s="32"/>
      <c r="EL32" s="4">
        <v>11</v>
      </c>
      <c r="EM32" s="55">
        <v>0.87356321839080464</v>
      </c>
      <c r="EN32" s="12">
        <v>6.9</v>
      </c>
      <c r="EO32" s="12">
        <v>4.3</v>
      </c>
      <c r="EP32" s="4" t="s">
        <v>456</v>
      </c>
      <c r="EQ32" s="20">
        <v>4.5599999999999996</v>
      </c>
      <c r="EZ32" s="4">
        <v>94</v>
      </c>
      <c r="FB32" s="4">
        <v>114</v>
      </c>
      <c r="FF32" s="4">
        <v>2.7</v>
      </c>
      <c r="FG32" s="4">
        <v>47</v>
      </c>
      <c r="FJ32" s="4">
        <v>162</v>
      </c>
      <c r="FK32" s="4">
        <v>82.2</v>
      </c>
      <c r="FM32" s="4">
        <v>109</v>
      </c>
      <c r="FN32" s="4">
        <v>110</v>
      </c>
      <c r="FP32" s="4">
        <v>19.899999999999999</v>
      </c>
      <c r="FQ32" s="4">
        <v>8.3000000000000007</v>
      </c>
      <c r="FW32" s="4">
        <v>41</v>
      </c>
      <c r="FX32" s="4">
        <v>38</v>
      </c>
    </row>
    <row r="33" spans="1:180">
      <c r="A33" s="4" t="s">
        <v>457</v>
      </c>
      <c r="B33" s="4" t="s">
        <v>407</v>
      </c>
      <c r="C33" s="4">
        <v>0</v>
      </c>
      <c r="D33" s="4">
        <v>1</v>
      </c>
      <c r="E33" s="4">
        <v>0</v>
      </c>
      <c r="F33" s="4">
        <v>0</v>
      </c>
      <c r="G33" s="4">
        <v>0</v>
      </c>
      <c r="H33" s="4">
        <v>0</v>
      </c>
      <c r="I33" s="4">
        <v>0</v>
      </c>
      <c r="J33" s="4">
        <v>0</v>
      </c>
      <c r="K33" s="4">
        <v>0</v>
      </c>
      <c r="L33" s="4">
        <v>0</v>
      </c>
      <c r="M33" s="5">
        <v>0</v>
      </c>
      <c r="N33" s="4">
        <v>0</v>
      </c>
      <c r="O33" s="4">
        <v>0</v>
      </c>
      <c r="P33" s="4">
        <v>0</v>
      </c>
      <c r="Q33" s="4">
        <v>1</v>
      </c>
      <c r="R33" s="20">
        <v>6</v>
      </c>
      <c r="S33" s="20">
        <v>1.1428571428571428</v>
      </c>
      <c r="U33" s="5">
        <v>8468000</v>
      </c>
      <c r="V33" s="12">
        <v>-0.3</v>
      </c>
      <c r="W33" s="12">
        <v>2.2000000000000002</v>
      </c>
      <c r="X33" s="12">
        <v>2.2000000000000002</v>
      </c>
      <c r="Y33" s="12">
        <v>2.1</v>
      </c>
      <c r="Z33" s="12">
        <v>1.5</v>
      </c>
      <c r="AA33" s="12">
        <v>1.5</v>
      </c>
      <c r="AB33" s="12">
        <v>1.85</v>
      </c>
      <c r="AC33" s="12">
        <v>0.2</v>
      </c>
      <c r="AD33" s="12">
        <v>2.1</v>
      </c>
      <c r="AE33" s="12">
        <v>-0.7</v>
      </c>
      <c r="AF33" s="12">
        <v>38.6</v>
      </c>
      <c r="AG33" s="12">
        <v>66.5</v>
      </c>
      <c r="AH33" s="12">
        <v>52.55</v>
      </c>
      <c r="AI33" s="12">
        <v>27.9</v>
      </c>
      <c r="AJ33" s="12"/>
      <c r="AK33" s="12">
        <v>93</v>
      </c>
      <c r="AL33" s="20"/>
      <c r="AM33" s="20"/>
      <c r="AN33" s="20"/>
      <c r="AO33" s="20"/>
      <c r="AP33" s="5">
        <v>4296000</v>
      </c>
      <c r="AQ33" s="14">
        <v>-0.4</v>
      </c>
      <c r="AR33" s="14">
        <v>51.8</v>
      </c>
      <c r="AS33" s="14">
        <v>50.9</v>
      </c>
      <c r="AT33" s="14">
        <v>56.9</v>
      </c>
      <c r="AU33" s="14">
        <v>53.7</v>
      </c>
      <c r="AV33" s="14">
        <v>46.8</v>
      </c>
      <c r="AW33" s="14">
        <v>47.8</v>
      </c>
      <c r="AY33" s="5">
        <v>6956.8906120000001</v>
      </c>
      <c r="AZ33" s="5">
        <v>4977.0769129999999</v>
      </c>
      <c r="BA33" s="20">
        <v>1.9793956043956045</v>
      </c>
      <c r="BB33" s="27"/>
      <c r="BG33" s="5">
        <v>2912</v>
      </c>
      <c r="BH33" s="5">
        <v>5764</v>
      </c>
      <c r="BI33" s="5"/>
      <c r="BJ33" s="5">
        <v>6203</v>
      </c>
      <c r="BK33" s="5">
        <v>6203</v>
      </c>
      <c r="BL33" s="5"/>
      <c r="BM33" s="5">
        <v>4533</v>
      </c>
      <c r="BN33" s="5">
        <v>3375.3592319999998</v>
      </c>
      <c r="BO33" s="5">
        <v>2393.6794869999999</v>
      </c>
      <c r="BP33" s="5">
        <v>1190</v>
      </c>
      <c r="BQ33" s="20">
        <v>23.3</v>
      </c>
      <c r="BR33" s="20">
        <v>28.53</v>
      </c>
      <c r="CE33" s="32">
        <v>317</v>
      </c>
      <c r="CF33" s="32">
        <v>598</v>
      </c>
      <c r="CG33" s="27">
        <v>0.53010033444816052</v>
      </c>
      <c r="CH33" s="5">
        <v>1810000</v>
      </c>
      <c r="CI33" s="5">
        <v>2200000</v>
      </c>
      <c r="CJ33" s="4">
        <v>-17.7</v>
      </c>
      <c r="CK33" s="12">
        <v>51.4</v>
      </c>
      <c r="CL33" s="12">
        <v>58.2</v>
      </c>
      <c r="CN33" s="12">
        <v>61.9</v>
      </c>
      <c r="CO33" s="12">
        <v>62.3</v>
      </c>
      <c r="CQ33" s="4" t="s">
        <v>415</v>
      </c>
      <c r="CR33" s="4">
        <v>2</v>
      </c>
      <c r="CS33" s="4" t="s">
        <v>417</v>
      </c>
      <c r="CT33" s="4" t="s">
        <v>417</v>
      </c>
      <c r="CU33" s="12"/>
      <c r="CV33" s="4">
        <v>2</v>
      </c>
      <c r="CW33" s="4">
        <v>3</v>
      </c>
      <c r="CX33" s="20">
        <v>0.29048729289569236</v>
      </c>
      <c r="CY33" s="4">
        <v>100</v>
      </c>
      <c r="CZ33" s="4">
        <v>135</v>
      </c>
      <c r="DA33" s="4">
        <v>165</v>
      </c>
      <c r="DB33" s="4">
        <v>342</v>
      </c>
      <c r="DG33" s="12">
        <v>56.640792849999997</v>
      </c>
      <c r="DH33" s="12">
        <v>13.45600033</v>
      </c>
      <c r="DI33" s="12">
        <v>35.048396589999996</v>
      </c>
      <c r="DJ33" s="12">
        <v>-43.184792519999995</v>
      </c>
      <c r="DM33" s="4">
        <v>20</v>
      </c>
      <c r="DN33" s="16">
        <v>7.0096793179999992E-2</v>
      </c>
      <c r="DO33" s="4">
        <v>68.400000000000006</v>
      </c>
      <c r="DP33" s="4">
        <v>71.2</v>
      </c>
      <c r="DQ33" s="12">
        <v>71.099999999999994</v>
      </c>
      <c r="DR33" s="20">
        <v>0.1686746987951806</v>
      </c>
      <c r="DS33" s="49">
        <f t="shared" si="9"/>
        <v>0.16265060240963791</v>
      </c>
      <c r="DT33" s="20">
        <v>-9.0747220000000003E-2</v>
      </c>
      <c r="DU33" s="4">
        <v>49</v>
      </c>
      <c r="DV33" s="4">
        <v>16</v>
      </c>
      <c r="DW33" s="12">
        <v>15.6</v>
      </c>
      <c r="DX33" s="4">
        <f t="shared" si="0"/>
        <v>33</v>
      </c>
      <c r="DY33" s="49">
        <f t="shared" si="1"/>
        <v>0.67346938775510201</v>
      </c>
      <c r="DZ33" s="16">
        <f t="shared" si="2"/>
        <v>0.7021276595744681</v>
      </c>
      <c r="EA33" s="16">
        <f t="shared" si="3"/>
        <v>0.73333333333333328</v>
      </c>
      <c r="EB33" s="16">
        <f t="shared" si="4"/>
        <v>0.19622620267234292</v>
      </c>
      <c r="EC33" s="16">
        <f t="shared" si="5"/>
        <v>0.21258037540782615</v>
      </c>
      <c r="ED33" s="16">
        <f t="shared" si="6"/>
        <v>0.23227984990964451</v>
      </c>
      <c r="EE33" s="20">
        <f t="shared" si="7"/>
        <v>3.0625</v>
      </c>
      <c r="EF33" s="20">
        <f t="shared" si="8"/>
        <v>1.1192315758708453</v>
      </c>
      <c r="EG33" s="16">
        <v>0.16686190000000001</v>
      </c>
      <c r="EH33" s="4">
        <v>136</v>
      </c>
      <c r="EI33" s="4">
        <v>70</v>
      </c>
      <c r="EJ33" s="4">
        <v>25</v>
      </c>
      <c r="EK33" s="32">
        <v>19</v>
      </c>
      <c r="EL33" s="4">
        <v>19</v>
      </c>
      <c r="EM33" s="55">
        <v>0.72857142857142854</v>
      </c>
      <c r="EN33" s="12">
        <v>5.0999999999999996</v>
      </c>
      <c r="EO33" s="12">
        <v>1.7</v>
      </c>
      <c r="EP33" s="4" t="s">
        <v>458</v>
      </c>
      <c r="EQ33" s="20">
        <v>42.4</v>
      </c>
      <c r="ER33" s="4">
        <v>4.2</v>
      </c>
      <c r="ES33" s="4">
        <v>1.6</v>
      </c>
      <c r="ET33" s="4">
        <v>2.9</v>
      </c>
      <c r="EY33" s="4">
        <v>0.77200000000000002</v>
      </c>
      <c r="EZ33" s="4">
        <v>102</v>
      </c>
      <c r="FA33" s="4">
        <v>74.900000000000006</v>
      </c>
      <c r="FB33" s="4">
        <v>102</v>
      </c>
      <c r="FC33" s="4">
        <v>108</v>
      </c>
      <c r="FE33" s="4">
        <v>27</v>
      </c>
      <c r="FF33" s="4">
        <v>1.4</v>
      </c>
      <c r="FG33" s="4">
        <v>65</v>
      </c>
      <c r="FH33" s="12">
        <v>93</v>
      </c>
      <c r="FI33" s="12">
        <v>93</v>
      </c>
      <c r="FK33" s="4">
        <v>84.7</v>
      </c>
      <c r="FM33" s="4">
        <v>105</v>
      </c>
      <c r="FN33" s="4">
        <v>99</v>
      </c>
      <c r="FO33" s="4">
        <v>0.48699999999999999</v>
      </c>
      <c r="FP33" s="4">
        <v>0.9</v>
      </c>
      <c r="FQ33" s="4">
        <v>0.1</v>
      </c>
      <c r="FR33" s="4">
        <v>44</v>
      </c>
      <c r="FS33" s="4">
        <v>48</v>
      </c>
      <c r="FT33" s="4">
        <v>86</v>
      </c>
      <c r="FU33" s="12">
        <v>41</v>
      </c>
      <c r="FV33" s="12">
        <v>10.8</v>
      </c>
      <c r="FW33" s="4">
        <v>65</v>
      </c>
      <c r="FX33" s="4">
        <v>69</v>
      </c>
    </row>
    <row r="34" spans="1:180">
      <c r="A34" s="4" t="s">
        <v>459</v>
      </c>
      <c r="B34" s="4" t="s">
        <v>4</v>
      </c>
      <c r="C34" s="4">
        <v>0</v>
      </c>
      <c r="D34" s="4">
        <v>0</v>
      </c>
      <c r="E34" s="4">
        <v>0</v>
      </c>
      <c r="F34" s="4">
        <v>1</v>
      </c>
      <c r="G34" s="4">
        <v>0</v>
      </c>
      <c r="H34" s="4">
        <v>0</v>
      </c>
      <c r="I34" s="4">
        <v>0</v>
      </c>
      <c r="J34" s="4">
        <v>0</v>
      </c>
      <c r="K34" s="4">
        <v>0</v>
      </c>
      <c r="L34" s="4">
        <v>0</v>
      </c>
      <c r="M34" s="5">
        <v>0</v>
      </c>
      <c r="N34" s="4">
        <v>1</v>
      </c>
      <c r="O34" s="4">
        <v>0</v>
      </c>
      <c r="P34" s="4">
        <v>0</v>
      </c>
      <c r="Q34" s="4">
        <v>0</v>
      </c>
      <c r="R34" s="20">
        <v>5.6470588235294121</v>
      </c>
      <c r="S34" s="20">
        <v>0.35294117647058826</v>
      </c>
      <c r="T34" s="4">
        <v>2.76</v>
      </c>
      <c r="U34" s="5">
        <v>10780000</v>
      </c>
      <c r="V34" s="12">
        <v>2.8</v>
      </c>
      <c r="W34" s="12">
        <v>6.4</v>
      </c>
      <c r="X34" s="12">
        <v>6.7</v>
      </c>
      <c r="Y34" s="12">
        <v>7.8</v>
      </c>
      <c r="Z34" s="12">
        <v>6.3</v>
      </c>
      <c r="AA34" s="12">
        <v>6.7</v>
      </c>
      <c r="AB34" s="12">
        <v>6.7</v>
      </c>
      <c r="AC34" s="12">
        <v>-0.8</v>
      </c>
      <c r="AD34" s="12">
        <v>1</v>
      </c>
      <c r="AE34" s="12">
        <v>0</v>
      </c>
      <c r="AF34" s="12">
        <v>4.7</v>
      </c>
      <c r="AG34" s="12">
        <v>13.6</v>
      </c>
      <c r="AH34" s="12">
        <v>9.15</v>
      </c>
      <c r="AI34" s="12">
        <v>8.9</v>
      </c>
      <c r="AJ34" s="12"/>
      <c r="AK34" s="4">
        <v>18.7</v>
      </c>
      <c r="AL34" s="20"/>
      <c r="AM34" s="20"/>
      <c r="AN34" s="20"/>
      <c r="AO34" s="20"/>
      <c r="AP34" s="5">
        <v>5419000</v>
      </c>
      <c r="AQ34" s="14">
        <v>2.2999999999999998</v>
      </c>
      <c r="AR34" s="14">
        <v>54.6</v>
      </c>
      <c r="AS34" s="14">
        <v>49.3</v>
      </c>
      <c r="AT34" s="14">
        <v>57.7</v>
      </c>
      <c r="AU34" s="14">
        <v>53.8</v>
      </c>
      <c r="AV34" s="14">
        <v>51.6</v>
      </c>
      <c r="AW34" s="14">
        <v>46.7</v>
      </c>
      <c r="AX34" s="5">
        <v>787.54985360000001</v>
      </c>
      <c r="AY34" s="5">
        <v>988.81146590000003</v>
      </c>
      <c r="AZ34" s="5">
        <v>1065.952728</v>
      </c>
      <c r="BB34" s="27">
        <v>1.1206140350877194</v>
      </c>
      <c r="BC34" s="20">
        <v>2.7448275862068967</v>
      </c>
      <c r="BI34" s="5">
        <v>456</v>
      </c>
      <c r="BJ34" s="5">
        <v>511</v>
      </c>
      <c r="BK34" s="5">
        <v>483.5</v>
      </c>
      <c r="BL34" s="5">
        <v>290</v>
      </c>
      <c r="BM34" s="5">
        <v>796</v>
      </c>
      <c r="BN34" s="5">
        <v>719.23027420000005</v>
      </c>
      <c r="BO34" s="5">
        <v>263.9391018</v>
      </c>
      <c r="BP34" s="5">
        <v>230</v>
      </c>
      <c r="CE34" s="32">
        <v>3</v>
      </c>
      <c r="CF34" s="32">
        <v>10</v>
      </c>
      <c r="CG34" s="27">
        <v>0.3</v>
      </c>
      <c r="CU34" s="12"/>
      <c r="CV34" s="4">
        <v>3</v>
      </c>
      <c r="CY34" s="4">
        <v>43</v>
      </c>
      <c r="CZ34" s="4">
        <v>71</v>
      </c>
      <c r="DA34" s="4">
        <v>95</v>
      </c>
      <c r="DB34" s="4">
        <v>181</v>
      </c>
      <c r="DF34" s="4">
        <v>90</v>
      </c>
      <c r="DG34" s="12">
        <v>91.849601750000005</v>
      </c>
      <c r="DH34" s="12">
        <v>92.382598880000003</v>
      </c>
      <c r="DI34" s="12">
        <v>92.116100315000011</v>
      </c>
      <c r="DJ34" s="12">
        <v>0.53299712999999826</v>
      </c>
      <c r="DM34" s="4">
        <v>60</v>
      </c>
      <c r="DN34" s="16">
        <v>0.55269660189000003</v>
      </c>
      <c r="DO34" s="4">
        <v>36.200000000000003</v>
      </c>
      <c r="DP34" s="4">
        <v>47.5</v>
      </c>
      <c r="DQ34" s="12">
        <v>44.4</v>
      </c>
      <c r="DR34" s="20">
        <v>0.23155737704918028</v>
      </c>
      <c r="DS34" s="49">
        <f t="shared" si="9"/>
        <v>0.16803278688524581</v>
      </c>
      <c r="DT34" s="20">
        <v>-6.2483169999999998E-2</v>
      </c>
      <c r="DU34" s="4">
        <v>183</v>
      </c>
      <c r="DV34" s="4">
        <v>82</v>
      </c>
      <c r="DW34" s="12">
        <v>98.2</v>
      </c>
      <c r="DX34" s="4">
        <f t="shared" si="0"/>
        <v>101</v>
      </c>
      <c r="DY34" s="49">
        <f t="shared" si="1"/>
        <v>0.55191256830601088</v>
      </c>
      <c r="DZ34" s="16">
        <f t="shared" si="2"/>
        <v>0.55801104972375692</v>
      </c>
      <c r="EA34" s="16">
        <f t="shared" si="3"/>
        <v>0.56424581005586594</v>
      </c>
      <c r="EB34" s="16">
        <f t="shared" si="4"/>
        <v>0.14074290335301667</v>
      </c>
      <c r="EC34" s="16">
        <f t="shared" si="5"/>
        <v>0.14331349810669292</v>
      </c>
      <c r="ED34" s="16">
        <f t="shared" si="6"/>
        <v>0.14597970230508694</v>
      </c>
      <c r="EE34" s="20">
        <f t="shared" si="7"/>
        <v>2.2317073170731709</v>
      </c>
      <c r="EF34" s="20">
        <f t="shared" si="8"/>
        <v>0.80276690557716801</v>
      </c>
      <c r="EG34" s="16">
        <v>4.6049189999999997E-2</v>
      </c>
      <c r="EH34" s="4">
        <v>23</v>
      </c>
      <c r="EI34" s="4">
        <v>318</v>
      </c>
      <c r="EJ34" s="4">
        <v>246</v>
      </c>
      <c r="EK34" s="32">
        <v>164</v>
      </c>
      <c r="EL34" s="4">
        <v>158</v>
      </c>
      <c r="EM34" s="55">
        <v>0.50314465408805031</v>
      </c>
      <c r="EN34" s="12">
        <v>1.3</v>
      </c>
      <c r="EO34" s="12">
        <v>2.8</v>
      </c>
      <c r="EP34" s="4" t="s">
        <v>460</v>
      </c>
      <c r="EQ34" s="20">
        <v>12.2</v>
      </c>
      <c r="EY34" s="4">
        <v>0.20599999999999999</v>
      </c>
      <c r="EZ34" s="4">
        <v>102</v>
      </c>
      <c r="FA34" s="4">
        <v>47.5</v>
      </c>
      <c r="FB34" s="4">
        <v>115</v>
      </c>
      <c r="FC34" s="4">
        <v>107</v>
      </c>
      <c r="FD34" s="4">
        <v>42</v>
      </c>
      <c r="FE34" s="4">
        <v>930</v>
      </c>
      <c r="FF34" s="4">
        <v>7.2</v>
      </c>
      <c r="FG34" s="4">
        <v>94</v>
      </c>
      <c r="FH34" s="4">
        <v>8.6</v>
      </c>
      <c r="FI34" s="4">
        <v>28.8</v>
      </c>
      <c r="FK34" s="4">
        <v>11.8</v>
      </c>
      <c r="FM34" s="4">
        <v>407</v>
      </c>
      <c r="FN34" s="4">
        <v>56</v>
      </c>
      <c r="FO34" s="4">
        <v>0.318</v>
      </c>
      <c r="FP34" s="4">
        <v>47.1</v>
      </c>
      <c r="FQ34" s="4">
        <v>39.1</v>
      </c>
      <c r="FR34" s="4">
        <v>49</v>
      </c>
      <c r="FS34" s="4">
        <v>47</v>
      </c>
      <c r="FT34" s="4">
        <v>96</v>
      </c>
      <c r="FU34" s="4">
        <v>39.700000000000003</v>
      </c>
      <c r="FV34" s="12">
        <v>10.5</v>
      </c>
      <c r="FW34" s="4">
        <v>169</v>
      </c>
      <c r="FX34" s="4">
        <v>172</v>
      </c>
    </row>
    <row r="35" spans="1:180">
      <c r="A35" s="4" t="s">
        <v>461</v>
      </c>
      <c r="B35" s="4" t="s">
        <v>4</v>
      </c>
      <c r="C35" s="4">
        <v>0</v>
      </c>
      <c r="D35" s="4">
        <v>0</v>
      </c>
      <c r="E35" s="4">
        <v>0</v>
      </c>
      <c r="F35" s="4">
        <v>1</v>
      </c>
      <c r="G35" s="4">
        <v>0</v>
      </c>
      <c r="H35" s="4">
        <v>0</v>
      </c>
      <c r="I35" s="4">
        <v>0</v>
      </c>
      <c r="J35" s="4">
        <v>0</v>
      </c>
      <c r="K35" s="4">
        <v>0</v>
      </c>
      <c r="L35" s="4">
        <v>0</v>
      </c>
      <c r="M35" s="5">
        <v>0</v>
      </c>
      <c r="N35" s="4">
        <v>1</v>
      </c>
      <c r="O35" s="4">
        <v>0</v>
      </c>
      <c r="P35" s="4">
        <v>0</v>
      </c>
      <c r="Q35" s="4">
        <v>0</v>
      </c>
      <c r="R35" s="20">
        <v>6.3939393939393936</v>
      </c>
      <c r="S35" s="20">
        <v>0.24242424242424243</v>
      </c>
      <c r="T35" s="4">
        <v>1.43</v>
      </c>
      <c r="U35" s="5">
        <v>6221000</v>
      </c>
      <c r="V35" s="12">
        <v>2.6</v>
      </c>
      <c r="W35" s="12">
        <v>6.8</v>
      </c>
      <c r="X35" s="12">
        <v>6.8</v>
      </c>
      <c r="Y35" s="12">
        <v>6.8</v>
      </c>
      <c r="Z35" s="12">
        <v>6.5</v>
      </c>
      <c r="AA35" s="12">
        <v>6.4</v>
      </c>
      <c r="AB35" s="12">
        <v>6.6</v>
      </c>
      <c r="AC35" s="12">
        <v>0</v>
      </c>
      <c r="AD35" s="12">
        <v>0.4</v>
      </c>
      <c r="AE35" s="12">
        <v>-0.39999999999999947</v>
      </c>
      <c r="AF35" s="12">
        <v>2</v>
      </c>
      <c r="AG35" s="12">
        <v>6.3</v>
      </c>
      <c r="AH35" s="12">
        <v>4.1500000000000004</v>
      </c>
      <c r="AI35" s="12">
        <v>4.3</v>
      </c>
      <c r="AJ35" s="12"/>
      <c r="AK35" s="4">
        <v>34.6</v>
      </c>
      <c r="AL35" s="20"/>
      <c r="AM35" s="20"/>
      <c r="AN35" s="20"/>
      <c r="AO35" s="20"/>
      <c r="AP35" s="5">
        <v>3337000</v>
      </c>
      <c r="AQ35" s="14">
        <v>2.4</v>
      </c>
      <c r="AR35" s="14">
        <v>54.9</v>
      </c>
      <c r="AS35" s="14">
        <v>54.5</v>
      </c>
      <c r="AT35" s="14">
        <v>56.9</v>
      </c>
      <c r="AU35" s="14">
        <v>55.9</v>
      </c>
      <c r="AV35" s="14">
        <v>53.1</v>
      </c>
      <c r="AW35" s="14">
        <v>51.1</v>
      </c>
      <c r="AX35" s="5">
        <v>593.26364980000005</v>
      </c>
      <c r="AY35" s="5">
        <v>811.62426219999998</v>
      </c>
      <c r="AZ35" s="5">
        <v>694.33492020000006</v>
      </c>
      <c r="BB35" s="27">
        <v>0.859375</v>
      </c>
      <c r="BC35" s="20">
        <v>1.4756871035940804</v>
      </c>
      <c r="BI35" s="5">
        <v>640</v>
      </c>
      <c r="BJ35" s="5">
        <v>550</v>
      </c>
      <c r="BK35" s="5">
        <v>595</v>
      </c>
      <c r="BL35" s="5">
        <v>473</v>
      </c>
      <c r="BM35" s="5">
        <v>698</v>
      </c>
      <c r="BN35" s="5">
        <v>447.89606329999998</v>
      </c>
      <c r="BO35" s="5">
        <v>154.4059839</v>
      </c>
      <c r="BP35" s="5">
        <v>170</v>
      </c>
      <c r="CE35" s="32">
        <v>6</v>
      </c>
      <c r="CU35" s="12"/>
      <c r="CV35" s="4">
        <v>1</v>
      </c>
      <c r="CY35" s="4">
        <v>17</v>
      </c>
      <c r="CZ35" s="4">
        <v>31</v>
      </c>
      <c r="DA35" s="4">
        <v>46</v>
      </c>
      <c r="DB35" s="4">
        <v>138</v>
      </c>
      <c r="DC35" s="4">
        <v>55</v>
      </c>
      <c r="DD35" s="4">
        <v>5</v>
      </c>
      <c r="DE35" s="4">
        <v>78</v>
      </c>
      <c r="DF35" s="4">
        <v>80</v>
      </c>
      <c r="DG35" s="12">
        <v>94.655967709999999</v>
      </c>
      <c r="DH35" s="12">
        <v>91.64689636</v>
      </c>
      <c r="DI35" s="12">
        <v>93.151432034999999</v>
      </c>
      <c r="DJ35" s="12">
        <v>-3.0090713499999993</v>
      </c>
      <c r="DL35" s="4">
        <v>52.2</v>
      </c>
      <c r="DM35" s="4">
        <v>60</v>
      </c>
      <c r="DN35" s="16">
        <v>0.55890859221</v>
      </c>
      <c r="DO35" s="4">
        <v>41.3</v>
      </c>
      <c r="DP35" s="4">
        <v>50.3</v>
      </c>
      <c r="DQ35" s="12">
        <v>42.4</v>
      </c>
      <c r="DR35" s="20">
        <v>0.20594965675057206</v>
      </c>
      <c r="DS35" s="49">
        <f t="shared" si="9"/>
        <v>2.517162471395884E-2</v>
      </c>
      <c r="DT35" s="20">
        <v>-9.4903260000000003E-2</v>
      </c>
      <c r="DU35" s="4">
        <v>151</v>
      </c>
      <c r="DV35" s="4">
        <v>106</v>
      </c>
      <c r="DW35" s="12">
        <v>97.2</v>
      </c>
      <c r="DX35" s="4">
        <f t="shared" si="0"/>
        <v>45</v>
      </c>
      <c r="DY35" s="49">
        <f t="shared" si="1"/>
        <v>0.29801324503311261</v>
      </c>
      <c r="DZ35" s="16">
        <f t="shared" si="2"/>
        <v>0.30201342281879195</v>
      </c>
      <c r="EA35" s="16">
        <f t="shared" si="3"/>
        <v>0.30612244897959184</v>
      </c>
      <c r="EB35" s="16">
        <f t="shared" si="4"/>
        <v>6.2036156581196648E-2</v>
      </c>
      <c r="EC35" s="16">
        <f t="shared" si="5"/>
        <v>6.3112077703439254E-2</v>
      </c>
      <c r="ED35" s="16">
        <f t="shared" si="6"/>
        <v>6.4224373948249494E-2</v>
      </c>
      <c r="EE35" s="20">
        <f t="shared" si="7"/>
        <v>1.4245283018867925</v>
      </c>
      <c r="EF35" s="20">
        <f t="shared" si="8"/>
        <v>0.35384074270285737</v>
      </c>
      <c r="EG35" s="16">
        <v>0.55876048</v>
      </c>
      <c r="EH35" s="4">
        <v>17</v>
      </c>
      <c r="EI35" s="4">
        <v>255</v>
      </c>
      <c r="EJ35" s="4">
        <v>193</v>
      </c>
      <c r="EK35" s="32">
        <v>176</v>
      </c>
      <c r="EL35" s="4">
        <v>176</v>
      </c>
      <c r="EM35" s="55">
        <v>0.30980392156862746</v>
      </c>
      <c r="EN35" s="12">
        <v>1.4</v>
      </c>
      <c r="EO35" s="12">
        <v>0.6</v>
      </c>
      <c r="EP35" s="4" t="s">
        <v>462</v>
      </c>
      <c r="EQ35" s="20">
        <v>-3.22</v>
      </c>
      <c r="ER35" s="4">
        <v>3.2</v>
      </c>
      <c r="ES35" s="4">
        <v>3.9</v>
      </c>
      <c r="ET35" s="4">
        <v>3.5</v>
      </c>
      <c r="EU35" s="4">
        <v>2.9</v>
      </c>
      <c r="EY35" s="4">
        <v>0.23300000000000001</v>
      </c>
      <c r="EZ35" s="4">
        <v>104</v>
      </c>
      <c r="FA35" s="12">
        <v>45</v>
      </c>
      <c r="FB35" s="4">
        <v>99</v>
      </c>
      <c r="FC35" s="4">
        <v>107</v>
      </c>
      <c r="FD35" s="4">
        <v>19</v>
      </c>
      <c r="FE35" s="4">
        <v>1300</v>
      </c>
      <c r="FF35" s="4">
        <v>6.8</v>
      </c>
      <c r="FG35" s="4">
        <v>100</v>
      </c>
      <c r="FH35" s="4">
        <v>21</v>
      </c>
      <c r="FI35" s="4">
        <v>48.2</v>
      </c>
      <c r="FK35" s="4">
        <v>24.3</v>
      </c>
      <c r="FM35" s="4">
        <v>565</v>
      </c>
      <c r="FN35" s="4">
        <v>69</v>
      </c>
      <c r="FP35" s="4">
        <v>47.5</v>
      </c>
      <c r="FQ35" s="12">
        <v>40</v>
      </c>
      <c r="FR35" s="4">
        <v>50</v>
      </c>
      <c r="FS35" s="4">
        <v>49</v>
      </c>
      <c r="FU35" s="4">
        <v>41.7</v>
      </c>
      <c r="FV35" s="12">
        <v>6</v>
      </c>
      <c r="FW35" s="4">
        <v>165</v>
      </c>
      <c r="FX35" s="4">
        <v>169</v>
      </c>
    </row>
    <row r="36" spans="1:180">
      <c r="A36" s="4" t="s">
        <v>463</v>
      </c>
      <c r="B36" s="4" t="s">
        <v>403</v>
      </c>
      <c r="C36" s="4">
        <v>0</v>
      </c>
      <c r="D36" s="4">
        <v>0</v>
      </c>
      <c r="E36" s="4">
        <v>0</v>
      </c>
      <c r="F36" s="4">
        <v>0</v>
      </c>
      <c r="G36" s="4">
        <v>0</v>
      </c>
      <c r="H36" s="4">
        <v>0</v>
      </c>
      <c r="I36" s="4">
        <v>0</v>
      </c>
      <c r="J36" s="4">
        <v>0</v>
      </c>
      <c r="K36" s="4">
        <v>0</v>
      </c>
      <c r="L36" s="4">
        <v>1</v>
      </c>
      <c r="M36" s="5">
        <v>0</v>
      </c>
      <c r="N36" s="4">
        <v>1</v>
      </c>
      <c r="O36" s="4">
        <v>0</v>
      </c>
      <c r="P36" s="4">
        <v>0</v>
      </c>
      <c r="Q36" s="4">
        <v>0</v>
      </c>
      <c r="R36" s="20">
        <v>7.0666666666666664</v>
      </c>
      <c r="S36" s="20">
        <v>0.46666666666666667</v>
      </c>
      <c r="U36" s="5">
        <v>10273000</v>
      </c>
      <c r="V36" s="12">
        <v>2.9</v>
      </c>
      <c r="W36" s="12">
        <v>6.3</v>
      </c>
      <c r="X36" s="12">
        <v>6.3</v>
      </c>
      <c r="Y36" s="12">
        <v>4.5999999999999996</v>
      </c>
      <c r="Z36" s="12">
        <v>5.0999999999999996</v>
      </c>
      <c r="AA36" s="12">
        <v>4.5999999999999996</v>
      </c>
      <c r="AB36" s="12">
        <v>5.45</v>
      </c>
      <c r="AC36" s="12">
        <v>1.6</v>
      </c>
      <c r="AD36" s="12">
        <v>0</v>
      </c>
      <c r="AE36" s="12">
        <v>-1.7</v>
      </c>
      <c r="AF36" s="12">
        <v>10.3</v>
      </c>
      <c r="AG36" s="12">
        <v>17.5</v>
      </c>
      <c r="AH36" s="12">
        <v>13.9</v>
      </c>
      <c r="AI36" s="12">
        <v>7.2</v>
      </c>
      <c r="AJ36" s="12"/>
      <c r="AK36" s="12">
        <v>35</v>
      </c>
      <c r="AL36" s="20"/>
      <c r="AM36" s="20"/>
      <c r="AN36" s="20"/>
      <c r="AO36" s="20"/>
      <c r="AP36" s="5">
        <v>5322000</v>
      </c>
      <c r="AQ36" s="14">
        <v>2.6</v>
      </c>
      <c r="AR36" s="14">
        <v>54</v>
      </c>
      <c r="AS36" s="14">
        <v>52.4</v>
      </c>
      <c r="AT36" s="14">
        <v>52.1</v>
      </c>
      <c r="AU36" s="14">
        <v>51.4</v>
      </c>
      <c r="AV36" s="14">
        <v>55.7</v>
      </c>
      <c r="AW36" s="14">
        <v>52.3</v>
      </c>
      <c r="BB36" s="27"/>
      <c r="BI36" s="5"/>
      <c r="BJ36" s="5"/>
      <c r="BK36" s="5"/>
      <c r="BL36" s="5"/>
      <c r="BM36" s="5"/>
      <c r="BN36" s="5"/>
      <c r="BO36" s="5"/>
      <c r="BP36" s="5">
        <v>300</v>
      </c>
      <c r="CI36" s="5"/>
      <c r="CU36" s="12"/>
      <c r="CY36" s="4">
        <v>35</v>
      </c>
      <c r="CZ36" s="4">
        <v>49</v>
      </c>
      <c r="DA36" s="4">
        <v>61</v>
      </c>
      <c r="DB36" s="4">
        <v>155</v>
      </c>
      <c r="DG36" s="12">
        <v>82.672843929999999</v>
      </c>
      <c r="DH36" s="12">
        <v>73.862396239999995</v>
      </c>
      <c r="DI36" s="12">
        <v>78.267620085000004</v>
      </c>
      <c r="DJ36" s="12">
        <v>-8.8104476900000037</v>
      </c>
      <c r="DM36" s="4">
        <v>10</v>
      </c>
      <c r="DN36" s="16">
        <v>7.8267620085000003E-2</v>
      </c>
      <c r="DO36" s="4">
        <v>42.4</v>
      </c>
      <c r="DP36" s="4">
        <v>51.9</v>
      </c>
      <c r="DQ36" s="12">
        <v>53.4</v>
      </c>
      <c r="DR36" s="20">
        <v>0.22300469483568075</v>
      </c>
      <c r="DS36" s="49">
        <f t="shared" si="9"/>
        <v>0.25821596244131456</v>
      </c>
      <c r="DT36" s="20">
        <v>-8.1477720000000003E-2</v>
      </c>
      <c r="DU36" s="4">
        <v>146</v>
      </c>
      <c r="DV36" s="4">
        <v>108</v>
      </c>
      <c r="DW36" s="12">
        <v>104.8</v>
      </c>
      <c r="DX36" s="4">
        <f t="shared" si="0"/>
        <v>38</v>
      </c>
      <c r="DY36" s="49">
        <f t="shared" si="1"/>
        <v>0.26027397260273971</v>
      </c>
      <c r="DZ36" s="16">
        <f t="shared" si="2"/>
        <v>0.2638888888888889</v>
      </c>
      <c r="EA36" s="16">
        <f t="shared" si="3"/>
        <v>0.26760563380281688</v>
      </c>
      <c r="EB36" s="16">
        <f t="shared" si="4"/>
        <v>5.2855345715526789E-2</v>
      </c>
      <c r="EC36" s="16">
        <f t="shared" si="5"/>
        <v>5.3777282431758659E-2</v>
      </c>
      <c r="ED36" s="16">
        <f t="shared" si="6"/>
        <v>5.4730489516480449E-2</v>
      </c>
      <c r="EE36" s="20">
        <f t="shared" si="7"/>
        <v>1.3518518518518519</v>
      </c>
      <c r="EF36" s="20">
        <f t="shared" si="8"/>
        <v>0.30147539458411643</v>
      </c>
      <c r="EG36" s="16">
        <v>0.62230052999999996</v>
      </c>
      <c r="EH36" s="4">
        <v>19</v>
      </c>
      <c r="EI36" s="4">
        <v>217</v>
      </c>
      <c r="EJ36" s="4">
        <v>330</v>
      </c>
      <c r="EK36" s="32">
        <v>174</v>
      </c>
      <c r="EL36" s="4">
        <v>170</v>
      </c>
      <c r="EM36" s="55">
        <v>0.21658986175115208</v>
      </c>
      <c r="EN36" s="12">
        <v>-2.1</v>
      </c>
      <c r="EO36" s="12">
        <v>4.0999999999999996</v>
      </c>
      <c r="EP36" s="4" t="s">
        <v>464</v>
      </c>
      <c r="EQ36" s="20">
        <v>11.2</v>
      </c>
      <c r="EZ36" s="4">
        <v>101</v>
      </c>
      <c r="FB36" s="4">
        <v>121</v>
      </c>
      <c r="FC36" s="4">
        <v>106</v>
      </c>
      <c r="FD36" s="4">
        <v>47</v>
      </c>
      <c r="FE36" s="4">
        <v>900</v>
      </c>
      <c r="FF36" s="4">
        <v>4.9000000000000004</v>
      </c>
      <c r="FG36" s="4">
        <v>83</v>
      </c>
      <c r="FP36" s="4">
        <v>27.6</v>
      </c>
      <c r="FQ36" s="4">
        <v>18.899999999999999</v>
      </c>
      <c r="FR36" s="4">
        <v>49</v>
      </c>
      <c r="FS36" s="4">
        <v>54</v>
      </c>
      <c r="FT36" s="4">
        <v>64</v>
      </c>
      <c r="FV36" s="12">
        <v>8.1999999999999993</v>
      </c>
      <c r="FW36" s="4">
        <v>153</v>
      </c>
      <c r="FX36" s="4">
        <v>153</v>
      </c>
    </row>
    <row r="37" spans="1:180">
      <c r="A37" s="4" t="s">
        <v>465</v>
      </c>
      <c r="B37" s="4" t="s">
        <v>4</v>
      </c>
      <c r="C37" s="4">
        <v>0</v>
      </c>
      <c r="D37" s="4">
        <v>0</v>
      </c>
      <c r="E37" s="4">
        <v>0</v>
      </c>
      <c r="F37" s="4">
        <v>1</v>
      </c>
      <c r="G37" s="4">
        <v>0</v>
      </c>
      <c r="H37" s="4">
        <v>0</v>
      </c>
      <c r="I37" s="4">
        <v>0</v>
      </c>
      <c r="J37" s="4">
        <v>0</v>
      </c>
      <c r="K37" s="4">
        <v>0</v>
      </c>
      <c r="L37" s="4">
        <v>0</v>
      </c>
      <c r="M37" s="5">
        <v>0</v>
      </c>
      <c r="N37" s="4">
        <v>1</v>
      </c>
      <c r="O37" s="4">
        <v>0</v>
      </c>
      <c r="P37" s="4">
        <v>0</v>
      </c>
      <c r="Q37" s="4">
        <v>0</v>
      </c>
      <c r="R37" s="20">
        <v>7.3235294099999999</v>
      </c>
      <c r="S37" s="20">
        <v>0</v>
      </c>
      <c r="T37" s="20">
        <v>2.2000000000000002</v>
      </c>
      <c r="U37" s="5">
        <v>13560000</v>
      </c>
      <c r="V37" s="12">
        <v>2.8</v>
      </c>
      <c r="W37" s="12">
        <v>5.8</v>
      </c>
      <c r="X37" s="12">
        <v>5.8</v>
      </c>
      <c r="Y37" s="12">
        <v>6.4</v>
      </c>
      <c r="Z37" s="12">
        <v>5.5</v>
      </c>
      <c r="AA37" s="12">
        <v>5.4</v>
      </c>
      <c r="AB37" s="12">
        <v>5.6</v>
      </c>
      <c r="AC37" s="12">
        <v>-0.5</v>
      </c>
      <c r="AD37" s="12">
        <v>1.1000000000000001</v>
      </c>
      <c r="AE37" s="12">
        <v>-0.39999999999999947</v>
      </c>
      <c r="AF37" s="12">
        <v>13.9</v>
      </c>
      <c r="AG37" s="12">
        <v>40.299999999999997</v>
      </c>
      <c r="AH37" s="12">
        <v>27.1</v>
      </c>
      <c r="AI37" s="12">
        <v>26.4</v>
      </c>
      <c r="AJ37" s="12"/>
      <c r="AK37" s="4">
        <v>62.1</v>
      </c>
      <c r="AL37" s="20"/>
      <c r="AM37" s="20">
        <v>2.23</v>
      </c>
      <c r="AN37" s="20">
        <v>2.23</v>
      </c>
      <c r="AO37" s="20"/>
      <c r="AP37" s="5">
        <v>5500000</v>
      </c>
      <c r="AQ37" s="14">
        <v>2.6</v>
      </c>
      <c r="AR37" s="14">
        <v>41.8</v>
      </c>
      <c r="AS37" s="14">
        <v>40.700000000000003</v>
      </c>
      <c r="AT37" s="14">
        <v>53.6</v>
      </c>
      <c r="AU37" s="14">
        <v>50.9</v>
      </c>
      <c r="AV37" s="14">
        <v>30.4</v>
      </c>
      <c r="AW37" s="14">
        <v>30.3</v>
      </c>
      <c r="AX37" s="5">
        <v>1737.574513</v>
      </c>
      <c r="AY37" s="5">
        <v>1833.2975610000001</v>
      </c>
      <c r="AZ37" s="5">
        <v>2016.302068</v>
      </c>
      <c r="BB37" s="27">
        <v>1.9126365054602184</v>
      </c>
      <c r="BC37" s="20">
        <v>2.8804347826086958</v>
      </c>
      <c r="BI37" s="5">
        <v>641</v>
      </c>
      <c r="BJ37" s="5">
        <v>1226</v>
      </c>
      <c r="BK37" s="5">
        <v>933.5</v>
      </c>
      <c r="BL37" s="5">
        <v>736</v>
      </c>
      <c r="BM37" s="5">
        <v>2120</v>
      </c>
      <c r="BN37" s="5">
        <v>1460.69264</v>
      </c>
      <c r="BO37" s="5">
        <v>673.55665899999997</v>
      </c>
      <c r="BP37" s="5">
        <v>610</v>
      </c>
      <c r="BQ37" s="20">
        <v>49</v>
      </c>
      <c r="BR37" s="20">
        <v>55.6</v>
      </c>
      <c r="CE37" s="32">
        <v>8</v>
      </c>
      <c r="CF37" s="32">
        <v>54</v>
      </c>
      <c r="CG37" s="27">
        <v>0.14814814814814814</v>
      </c>
      <c r="CH37" s="5">
        <v>250000</v>
      </c>
      <c r="CK37" s="12">
        <v>14.7</v>
      </c>
      <c r="CU37" s="12"/>
      <c r="CV37" s="4">
        <v>3</v>
      </c>
      <c r="CW37" s="4">
        <v>2</v>
      </c>
      <c r="CX37" s="20">
        <v>-0.21217444774052691</v>
      </c>
      <c r="CY37" s="4">
        <v>31</v>
      </c>
      <c r="CZ37" s="4">
        <v>52</v>
      </c>
      <c r="DA37" s="4">
        <v>75</v>
      </c>
      <c r="DB37" s="4">
        <v>155</v>
      </c>
      <c r="DC37" s="4">
        <v>15</v>
      </c>
      <c r="DD37" s="4">
        <v>13</v>
      </c>
      <c r="DE37" s="4">
        <v>40</v>
      </c>
      <c r="DF37" s="4">
        <v>24</v>
      </c>
      <c r="DG37" s="12">
        <v>89.249137880000006</v>
      </c>
      <c r="DH37" s="12">
        <v>69.705703740000004</v>
      </c>
      <c r="DI37" s="12">
        <v>79.477420810000012</v>
      </c>
      <c r="DJ37" s="12">
        <v>-19.543434140000002</v>
      </c>
      <c r="DK37" s="4">
        <v>0.42</v>
      </c>
      <c r="DL37" s="4">
        <v>14.6</v>
      </c>
      <c r="DM37" s="4">
        <v>60</v>
      </c>
      <c r="DN37" s="16">
        <v>0.47686452486000003</v>
      </c>
      <c r="DO37" s="4">
        <v>39.299999999999997</v>
      </c>
      <c r="DP37" s="4">
        <v>56.3</v>
      </c>
      <c r="DQ37" s="12">
        <v>54.7</v>
      </c>
      <c r="DR37" s="20">
        <v>0.37199124726477023</v>
      </c>
      <c r="DS37" s="49">
        <f t="shared" si="9"/>
        <v>0.33698030634573317</v>
      </c>
      <c r="DT37" s="20">
        <v>5.1566069999999999E-2</v>
      </c>
      <c r="DU37" s="4">
        <v>156</v>
      </c>
      <c r="DV37" s="4">
        <v>63</v>
      </c>
      <c r="DW37" s="12">
        <v>53.96</v>
      </c>
      <c r="DX37" s="4">
        <f t="shared" si="0"/>
        <v>93</v>
      </c>
      <c r="DY37" s="49">
        <f t="shared" si="1"/>
        <v>0.59615384615384615</v>
      </c>
      <c r="DZ37" s="16">
        <f t="shared" si="2"/>
        <v>0.60389610389610393</v>
      </c>
      <c r="EA37" s="16">
        <f t="shared" si="3"/>
        <v>0.61184210526315785</v>
      </c>
      <c r="EB37" s="16">
        <f t="shared" si="4"/>
        <v>0.15896841874438028</v>
      </c>
      <c r="EC37" s="16">
        <f t="shared" si="5"/>
        <v>0.16255284215256482</v>
      </c>
      <c r="ED37" s="16">
        <f t="shared" si="6"/>
        <v>0.16630637915526372</v>
      </c>
      <c r="EE37" s="20">
        <f t="shared" si="7"/>
        <v>2.4761904761904763</v>
      </c>
      <c r="EF37" s="20">
        <f t="shared" si="8"/>
        <v>0.90672128085800452</v>
      </c>
      <c r="EG37" s="16">
        <v>-4.9307099999999996E-3</v>
      </c>
      <c r="EH37" s="4">
        <v>51</v>
      </c>
      <c r="EI37" s="4">
        <v>264</v>
      </c>
      <c r="EJ37" s="4">
        <v>173</v>
      </c>
      <c r="EK37" s="32">
        <v>106</v>
      </c>
      <c r="EL37" s="4">
        <v>102</v>
      </c>
      <c r="EM37" s="55">
        <v>0.61363636363636365</v>
      </c>
      <c r="EN37" s="12">
        <v>2.1</v>
      </c>
      <c r="EO37" s="12">
        <v>3.3</v>
      </c>
      <c r="EP37" s="4" t="s">
        <v>466</v>
      </c>
      <c r="EQ37" s="20">
        <v>3.51</v>
      </c>
      <c r="ER37" s="4">
        <v>4.2</v>
      </c>
      <c r="ES37" s="4">
        <v>4.5</v>
      </c>
      <c r="ET37" s="4">
        <v>5.6</v>
      </c>
      <c r="EU37" s="4">
        <v>5.3</v>
      </c>
      <c r="EV37" s="4">
        <v>4.7</v>
      </c>
      <c r="EW37" s="20">
        <f>AVERAGE(ER37:EV37)</f>
        <v>4.8599999999999994</v>
      </c>
      <c r="EY37" s="4">
        <v>0.44400000000000001</v>
      </c>
      <c r="EZ37" s="4">
        <v>103</v>
      </c>
      <c r="FA37" s="4">
        <v>56.5</v>
      </c>
      <c r="FB37" s="4">
        <v>123</v>
      </c>
      <c r="FC37" s="4">
        <v>106</v>
      </c>
      <c r="FD37" s="4">
        <v>64</v>
      </c>
      <c r="FE37" s="4">
        <v>550</v>
      </c>
      <c r="FF37" s="4">
        <v>5.7</v>
      </c>
      <c r="FG37" s="4">
        <v>92</v>
      </c>
      <c r="FH37" s="4">
        <v>49.5</v>
      </c>
      <c r="FI37" s="12">
        <v>74</v>
      </c>
      <c r="FK37" s="4">
        <v>43.4</v>
      </c>
      <c r="FM37" s="4">
        <v>166</v>
      </c>
      <c r="FN37" s="4">
        <v>76</v>
      </c>
      <c r="FO37" s="4">
        <v>0.33900000000000002</v>
      </c>
      <c r="FP37" s="4">
        <v>28.8</v>
      </c>
      <c r="FQ37" s="4">
        <v>16.100000000000001</v>
      </c>
      <c r="FR37" s="4">
        <v>37</v>
      </c>
      <c r="FS37" s="4">
        <v>37</v>
      </c>
      <c r="FT37" s="4">
        <v>42</v>
      </c>
      <c r="FU37" s="4">
        <v>30.9</v>
      </c>
      <c r="FV37" s="12">
        <v>5.6</v>
      </c>
      <c r="FW37" s="4">
        <v>127</v>
      </c>
      <c r="FX37" s="4">
        <v>133</v>
      </c>
    </row>
    <row r="38" spans="1:180">
      <c r="A38" s="4" t="s">
        <v>467</v>
      </c>
      <c r="B38" s="4" t="s">
        <v>414</v>
      </c>
      <c r="C38" s="4">
        <v>1</v>
      </c>
      <c r="D38" s="4">
        <v>0</v>
      </c>
      <c r="E38" s="4">
        <v>0</v>
      </c>
      <c r="F38" s="4">
        <v>0</v>
      </c>
      <c r="G38" s="4">
        <v>0</v>
      </c>
      <c r="H38" s="4">
        <v>0</v>
      </c>
      <c r="I38" s="4">
        <v>0</v>
      </c>
      <c r="J38" s="4">
        <v>0</v>
      </c>
      <c r="K38" s="4">
        <v>0</v>
      </c>
      <c r="L38" s="4">
        <v>0</v>
      </c>
      <c r="M38" s="5">
        <v>0</v>
      </c>
      <c r="N38" s="4">
        <v>0</v>
      </c>
      <c r="O38" s="4">
        <v>0</v>
      </c>
      <c r="P38" s="4">
        <v>0</v>
      </c>
      <c r="Q38" s="4">
        <v>0</v>
      </c>
      <c r="R38" s="20">
        <v>0</v>
      </c>
      <c r="S38" s="20">
        <v>10</v>
      </c>
      <c r="U38" s="5">
        <v>29680000</v>
      </c>
      <c r="V38" s="12">
        <v>1.2</v>
      </c>
      <c r="W38" s="12">
        <v>3.8</v>
      </c>
      <c r="X38" s="12">
        <v>3.8</v>
      </c>
      <c r="Y38" s="12">
        <v>1.7</v>
      </c>
      <c r="Z38" s="12">
        <v>1.9</v>
      </c>
      <c r="AA38" s="12">
        <v>1.6</v>
      </c>
      <c r="AB38" s="12">
        <v>2.7</v>
      </c>
      <c r="AC38" s="12">
        <v>4</v>
      </c>
      <c r="AD38" s="12">
        <v>0.4</v>
      </c>
      <c r="AE38" s="12">
        <v>-2.2000000000000002</v>
      </c>
      <c r="AF38" s="12">
        <v>68.900000000000006</v>
      </c>
      <c r="AG38" s="12">
        <v>76.599999999999994</v>
      </c>
      <c r="AH38" s="12">
        <v>72.75</v>
      </c>
      <c r="AI38" s="12">
        <v>7.6999999999999886</v>
      </c>
      <c r="AJ38" s="12">
        <v>1</v>
      </c>
      <c r="AK38" s="12">
        <v>99</v>
      </c>
      <c r="AL38" s="20">
        <v>8.0709999999999997</v>
      </c>
      <c r="AM38" s="20">
        <v>10.369</v>
      </c>
      <c r="AN38" s="20">
        <v>9.2200000000000006</v>
      </c>
      <c r="AO38" s="20">
        <f>AM38-AL38</f>
        <v>2.298</v>
      </c>
      <c r="AP38" s="5">
        <v>15796000</v>
      </c>
      <c r="AQ38" s="14">
        <v>1.6</v>
      </c>
      <c r="AR38" s="14">
        <v>49.6</v>
      </c>
      <c r="AS38" s="14">
        <v>53.8</v>
      </c>
      <c r="AT38" s="14">
        <v>60.1</v>
      </c>
      <c r="AU38" s="14">
        <v>59</v>
      </c>
      <c r="AV38" s="14">
        <v>39.1</v>
      </c>
      <c r="AW38" s="14">
        <v>47.6</v>
      </c>
      <c r="AX38" s="5">
        <v>10407.81568</v>
      </c>
      <c r="AY38" s="5">
        <v>22877.406050000001</v>
      </c>
      <c r="AZ38" s="5">
        <v>24478.10513</v>
      </c>
      <c r="BA38" s="20">
        <v>2.3169405367064666</v>
      </c>
      <c r="BB38" s="27">
        <v>2.3660788095894185</v>
      </c>
      <c r="BC38" s="20">
        <v>2.7660479505027067</v>
      </c>
      <c r="BD38" s="5">
        <v>893</v>
      </c>
      <c r="BE38" s="5">
        <v>1620</v>
      </c>
      <c r="BF38" s="5">
        <v>2758</v>
      </c>
      <c r="BG38" s="5">
        <v>8459</v>
      </c>
      <c r="BH38" s="5">
        <v>19599</v>
      </c>
      <c r="BI38" s="5">
        <v>7258</v>
      </c>
      <c r="BJ38" s="5">
        <v>17173</v>
      </c>
      <c r="BK38" s="5">
        <v>12215.5</v>
      </c>
      <c r="BL38" s="5">
        <v>7758</v>
      </c>
      <c r="BM38" s="5">
        <v>21459</v>
      </c>
      <c r="BN38" s="5">
        <v>16724.687959999999</v>
      </c>
      <c r="BO38" s="5">
        <v>15597.234780000001</v>
      </c>
      <c r="BP38" s="5">
        <v>19020</v>
      </c>
      <c r="BQ38" s="20">
        <v>31.27</v>
      </c>
      <c r="BR38" s="20">
        <v>31.27</v>
      </c>
      <c r="BV38" s="12">
        <v>99.8</v>
      </c>
      <c r="BW38" s="12">
        <v>100</v>
      </c>
      <c r="BX38" s="12">
        <v>99.2</v>
      </c>
      <c r="CB38" s="12">
        <v>99.8</v>
      </c>
      <c r="CC38" s="12">
        <v>100</v>
      </c>
      <c r="CD38" s="12">
        <v>99.2</v>
      </c>
      <c r="CE38" s="32">
        <v>224</v>
      </c>
      <c r="CF38" s="32">
        <v>972</v>
      </c>
      <c r="CG38" s="27">
        <v>0.23045267489711935</v>
      </c>
      <c r="CH38" s="5">
        <v>4128000</v>
      </c>
      <c r="CI38" s="5">
        <v>3730000</v>
      </c>
      <c r="CJ38" s="4">
        <v>10.7</v>
      </c>
      <c r="CK38" s="12">
        <v>31</v>
      </c>
      <c r="CL38" s="12">
        <v>37.4</v>
      </c>
      <c r="CN38" s="12">
        <v>31.2</v>
      </c>
      <c r="CO38" s="12">
        <v>36.700000000000003</v>
      </c>
      <c r="CQ38" s="4" t="s">
        <v>415</v>
      </c>
      <c r="CR38" s="4">
        <v>1</v>
      </c>
      <c r="CS38" s="4" t="s">
        <v>422</v>
      </c>
      <c r="CT38" s="4" t="s">
        <v>417</v>
      </c>
      <c r="CU38" s="12">
        <v>37</v>
      </c>
      <c r="CV38" s="4">
        <v>1</v>
      </c>
      <c r="CW38" s="4">
        <v>4</v>
      </c>
      <c r="CX38" s="20">
        <v>-0.54088662270106036</v>
      </c>
      <c r="CY38" s="4">
        <v>96</v>
      </c>
      <c r="CZ38" s="4">
        <v>101</v>
      </c>
      <c r="DA38" s="4">
        <v>131</v>
      </c>
      <c r="DB38" s="4">
        <v>194</v>
      </c>
      <c r="DG38" s="12">
        <v>13.19110489</v>
      </c>
      <c r="DH38" s="12">
        <v>3.3726000790000001</v>
      </c>
      <c r="DI38" s="12">
        <v>8.2818524844999999</v>
      </c>
      <c r="DJ38" s="12">
        <v>-9.8185048110000004</v>
      </c>
      <c r="DM38" s="4">
        <v>66</v>
      </c>
      <c r="DN38" s="16">
        <v>5.4660226397700004E-2</v>
      </c>
      <c r="DO38" s="12">
        <v>71</v>
      </c>
      <c r="DP38" s="4">
        <v>77.5</v>
      </c>
      <c r="DQ38" s="12">
        <v>79</v>
      </c>
      <c r="DR38" s="20">
        <v>0.4642857142857143</v>
      </c>
      <c r="DS38" s="49">
        <f t="shared" si="9"/>
        <v>0.5714285714285714</v>
      </c>
      <c r="DT38" s="20">
        <v>-3.1350469999999998E-2</v>
      </c>
      <c r="DU38" s="4">
        <v>28</v>
      </c>
      <c r="DV38" s="4">
        <v>6</v>
      </c>
      <c r="DW38" s="12">
        <v>6.2</v>
      </c>
      <c r="DX38" s="4">
        <f t="shared" si="0"/>
        <v>22</v>
      </c>
      <c r="DY38" s="49">
        <f t="shared" si="1"/>
        <v>0.7857142857142857</v>
      </c>
      <c r="DZ38" s="16">
        <f t="shared" si="2"/>
        <v>0.84615384615384615</v>
      </c>
      <c r="EA38" s="16">
        <f t="shared" si="3"/>
        <v>0.91666666666666663</v>
      </c>
      <c r="EB38" s="16">
        <f t="shared" si="4"/>
        <v>0.27007429680073836</v>
      </c>
      <c r="EC38" s="16">
        <f t="shared" si="5"/>
        <v>0.32855388126161056</v>
      </c>
      <c r="ED38" s="16">
        <f t="shared" si="6"/>
        <v>0.43668711436142038</v>
      </c>
      <c r="EE38" s="20">
        <f t="shared" si="7"/>
        <v>4.666666666666667</v>
      </c>
      <c r="EF38" s="20">
        <f t="shared" si="8"/>
        <v>1.5404450409471488</v>
      </c>
      <c r="EG38" s="16">
        <v>-6.8638829999999998E-2</v>
      </c>
      <c r="EH38" s="4">
        <v>164</v>
      </c>
      <c r="EI38" s="4">
        <v>33</v>
      </c>
      <c r="EJ38" s="4">
        <v>13</v>
      </c>
      <c r="EK38" s="32">
        <v>8</v>
      </c>
      <c r="EL38" s="4">
        <v>7</v>
      </c>
      <c r="EM38" s="55">
        <v>0.78787878787878785</v>
      </c>
      <c r="EN38" s="12">
        <v>4.8</v>
      </c>
      <c r="EO38" s="12">
        <v>4</v>
      </c>
      <c r="EP38" s="4" t="s">
        <v>468</v>
      </c>
      <c r="EQ38" s="20">
        <v>45.25</v>
      </c>
      <c r="ER38" s="4">
        <v>6.9</v>
      </c>
      <c r="ES38" s="4">
        <v>6.9</v>
      </c>
      <c r="ET38" s="4">
        <v>5.9</v>
      </c>
      <c r="EU38" s="4">
        <v>6.8</v>
      </c>
      <c r="EV38" s="4">
        <v>6.1</v>
      </c>
      <c r="EW38" s="20">
        <f>AVERAGE(ER38:EV38)</f>
        <v>6.5200000000000005</v>
      </c>
      <c r="EX38" s="4">
        <v>19</v>
      </c>
      <c r="EY38" s="4">
        <v>0.93899999999999995</v>
      </c>
      <c r="EZ38" s="4">
        <v>102</v>
      </c>
      <c r="FA38" s="4">
        <v>81.7</v>
      </c>
      <c r="FB38" s="4">
        <v>107</v>
      </c>
      <c r="FC38" s="4">
        <v>109</v>
      </c>
      <c r="FE38" s="4">
        <v>6</v>
      </c>
      <c r="FF38" s="4">
        <v>1.8</v>
      </c>
      <c r="FG38" s="4">
        <v>78</v>
      </c>
      <c r="FH38" s="12">
        <v>99</v>
      </c>
      <c r="FI38" s="12">
        <v>99</v>
      </c>
      <c r="FK38" s="12">
        <v>98</v>
      </c>
      <c r="FM38" s="4">
        <v>104</v>
      </c>
      <c r="FN38" s="4">
        <v>100</v>
      </c>
      <c r="FO38" s="16">
        <v>0.7</v>
      </c>
      <c r="FP38" s="4">
        <v>1.8</v>
      </c>
      <c r="FR38" s="4">
        <v>32</v>
      </c>
      <c r="FS38" s="4">
        <v>44</v>
      </c>
      <c r="FU38" s="4">
        <v>37.799999999999997</v>
      </c>
      <c r="FV38" s="12">
        <v>23.3</v>
      </c>
      <c r="FW38" s="4">
        <v>1</v>
      </c>
      <c r="FX38" s="4">
        <v>1</v>
      </c>
    </row>
    <row r="39" spans="1:180">
      <c r="A39" s="4" t="s">
        <v>469</v>
      </c>
      <c r="B39" s="4" t="s">
        <v>4</v>
      </c>
      <c r="C39" s="4">
        <v>0</v>
      </c>
      <c r="D39" s="4">
        <v>0</v>
      </c>
      <c r="E39" s="4">
        <v>0</v>
      </c>
      <c r="F39" s="4">
        <v>1</v>
      </c>
      <c r="G39" s="4">
        <v>0</v>
      </c>
      <c r="H39" s="4">
        <v>0</v>
      </c>
      <c r="I39" s="4">
        <v>0</v>
      </c>
      <c r="J39" s="4">
        <v>0</v>
      </c>
      <c r="K39" s="4">
        <v>0</v>
      </c>
      <c r="L39" s="4">
        <v>0</v>
      </c>
      <c r="M39" s="5">
        <v>0</v>
      </c>
      <c r="N39" s="4">
        <v>1</v>
      </c>
      <c r="O39" s="4">
        <v>0</v>
      </c>
      <c r="P39" s="4">
        <v>0</v>
      </c>
      <c r="Q39" s="4">
        <v>0</v>
      </c>
      <c r="U39" s="5">
        <v>396000</v>
      </c>
      <c r="V39" s="12">
        <v>2</v>
      </c>
      <c r="W39" s="12"/>
      <c r="X39" s="12">
        <v>7</v>
      </c>
      <c r="Y39" s="12">
        <v>6.5</v>
      </c>
      <c r="Z39" s="12"/>
      <c r="AA39" s="12">
        <v>3.7</v>
      </c>
      <c r="AB39" s="12">
        <v>5.35</v>
      </c>
      <c r="AC39" s="12">
        <v>0.4</v>
      </c>
      <c r="AD39" s="12">
        <v>3.5</v>
      </c>
      <c r="AE39" s="12">
        <v>-3.3</v>
      </c>
      <c r="AF39" s="12">
        <v>16.3</v>
      </c>
      <c r="AG39" s="12">
        <v>44.2</v>
      </c>
      <c r="AH39" s="12">
        <v>30.25</v>
      </c>
      <c r="AI39" s="12">
        <v>27.9</v>
      </c>
      <c r="AJ39" s="12"/>
      <c r="AK39" s="4">
        <v>69.900000000000006</v>
      </c>
      <c r="AL39" s="20"/>
      <c r="AM39" s="20"/>
      <c r="AN39" s="20"/>
      <c r="AO39" s="20"/>
      <c r="AP39" s="5">
        <v>157000</v>
      </c>
      <c r="AQ39" s="14">
        <v>3.2</v>
      </c>
      <c r="AR39" s="14">
        <v>32.5</v>
      </c>
      <c r="AS39" s="14">
        <v>41.2</v>
      </c>
      <c r="AT39" s="14">
        <v>46.4</v>
      </c>
      <c r="AU39" s="14">
        <v>51.3</v>
      </c>
      <c r="AV39" s="14">
        <v>20.6</v>
      </c>
      <c r="AW39" s="14">
        <v>29.1</v>
      </c>
      <c r="AX39" s="5">
        <v>1310.3211510000001</v>
      </c>
      <c r="AY39" s="5">
        <v>4031.1158879999998</v>
      </c>
      <c r="AZ39" s="5">
        <v>3985.3615840000002</v>
      </c>
      <c r="BB39" s="27">
        <v>2.2558635394456288</v>
      </c>
      <c r="BI39" s="5">
        <v>469</v>
      </c>
      <c r="BJ39" s="5">
        <v>1058</v>
      </c>
      <c r="BK39" s="5">
        <v>763.5</v>
      </c>
      <c r="BL39" s="5"/>
      <c r="BM39" s="5"/>
      <c r="BN39" s="5">
        <v>1511.826217</v>
      </c>
      <c r="BO39" s="5">
        <v>332.83661430000001</v>
      </c>
      <c r="BP39" s="5">
        <v>1010</v>
      </c>
      <c r="CE39" s="30">
        <v>28</v>
      </c>
      <c r="CF39" s="30">
        <v>51.767676767676768</v>
      </c>
      <c r="CG39" s="27">
        <v>0.54087804878048784</v>
      </c>
      <c r="CH39" s="5">
        <v>15000</v>
      </c>
      <c r="CK39" s="12">
        <v>16.899999999999999</v>
      </c>
      <c r="CU39" s="12"/>
      <c r="CV39" s="4">
        <v>1</v>
      </c>
      <c r="CW39" s="4">
        <v>2</v>
      </c>
      <c r="CX39" s="20">
        <v>-0.98229469184067664</v>
      </c>
      <c r="DB39" s="4">
        <v>132</v>
      </c>
      <c r="DF39" s="4">
        <v>88</v>
      </c>
      <c r="DG39" s="12">
        <v>57.035022740000002</v>
      </c>
      <c r="DH39" s="12">
        <v>30.58799934</v>
      </c>
      <c r="DI39" s="12">
        <v>43.811511039999999</v>
      </c>
      <c r="DJ39" s="12">
        <v>-26.447023400000003</v>
      </c>
      <c r="DK39" s="4">
        <v>0.28000000000000003</v>
      </c>
      <c r="DL39" s="4">
        <v>91.2</v>
      </c>
      <c r="DM39" s="4">
        <v>39</v>
      </c>
      <c r="DN39" s="16">
        <v>0.170864893056</v>
      </c>
      <c r="DO39" s="12">
        <v>52</v>
      </c>
      <c r="DP39" s="4">
        <v>64.900000000000006</v>
      </c>
      <c r="DQ39" s="12">
        <v>68.900000000000006</v>
      </c>
      <c r="DR39" s="20">
        <v>0.39090909090909109</v>
      </c>
      <c r="DS39" s="49">
        <f t="shared" si="9"/>
        <v>0.51212121212121231</v>
      </c>
      <c r="DT39" s="20">
        <v>3.1591900000000001E-3</v>
      </c>
      <c r="DU39" s="4">
        <v>110</v>
      </c>
      <c r="DV39" s="4">
        <v>54</v>
      </c>
      <c r="DW39" s="12">
        <v>42.8</v>
      </c>
      <c r="DX39" s="4">
        <f t="shared" si="0"/>
        <v>56</v>
      </c>
      <c r="DY39" s="49">
        <f t="shared" si="1"/>
        <v>0.50909090909090904</v>
      </c>
      <c r="DZ39" s="16">
        <f t="shared" si="2"/>
        <v>0.51851851851851849</v>
      </c>
      <c r="EA39" s="16">
        <f t="shared" si="3"/>
        <v>0.52830188679245282</v>
      </c>
      <c r="EB39" s="16">
        <f t="shared" si="4"/>
        <v>0.12474113842692221</v>
      </c>
      <c r="EC39" s="16">
        <f t="shared" si="5"/>
        <v>0.12829129630293615</v>
      </c>
      <c r="ED39" s="16">
        <f t="shared" si="6"/>
        <v>0.13205072451318092</v>
      </c>
      <c r="EE39" s="20">
        <f t="shared" si="7"/>
        <v>2.0370370370370372</v>
      </c>
      <c r="EF39" s="20">
        <f t="shared" si="8"/>
        <v>0.71149631922814205</v>
      </c>
      <c r="EG39" s="16">
        <v>0.30623719999999999</v>
      </c>
      <c r="EH39" s="4">
        <v>65</v>
      </c>
      <c r="EI39" s="4">
        <v>164</v>
      </c>
      <c r="EJ39" s="4">
        <v>95</v>
      </c>
      <c r="EK39" s="32"/>
      <c r="EL39" s="4">
        <v>73</v>
      </c>
      <c r="EM39" s="55">
        <v>0.55487804878048785</v>
      </c>
      <c r="EN39" s="12">
        <v>2.7</v>
      </c>
      <c r="EO39" s="12">
        <v>1.7</v>
      </c>
      <c r="EP39" s="4" t="s">
        <v>470</v>
      </c>
      <c r="EQ39" s="20">
        <v>14.53</v>
      </c>
      <c r="EY39" s="4">
        <v>0.52300000000000002</v>
      </c>
      <c r="EZ39" s="4">
        <v>112</v>
      </c>
      <c r="FA39" s="4">
        <v>66.099999999999994</v>
      </c>
      <c r="FB39" s="4">
        <v>114</v>
      </c>
      <c r="FC39" s="4">
        <v>103</v>
      </c>
      <c r="FF39" s="4">
        <v>3.6</v>
      </c>
      <c r="FG39" s="4">
        <v>51</v>
      </c>
      <c r="FH39" s="4">
        <v>59.8</v>
      </c>
      <c r="FI39" s="4">
        <v>79.400000000000006</v>
      </c>
      <c r="FJ39" s="4">
        <v>179</v>
      </c>
      <c r="FK39" s="4">
        <v>44.8</v>
      </c>
      <c r="FM39" s="4">
        <v>163</v>
      </c>
      <c r="FN39" s="4">
        <v>95</v>
      </c>
      <c r="FO39" s="4">
        <v>0.41799999999999998</v>
      </c>
      <c r="FP39" s="4">
        <v>6.2</v>
      </c>
      <c r="FQ39" s="12">
        <v>5</v>
      </c>
      <c r="FR39" s="4">
        <v>39</v>
      </c>
      <c r="FS39" s="4">
        <v>29</v>
      </c>
      <c r="FT39" s="4">
        <v>41</v>
      </c>
      <c r="FU39" s="4">
        <v>32.4</v>
      </c>
      <c r="FV39" s="12">
        <v>11.1</v>
      </c>
      <c r="FW39" s="4">
        <v>123</v>
      </c>
      <c r="FX39" s="4">
        <v>123</v>
      </c>
    </row>
    <row r="40" spans="1:180">
      <c r="A40" s="4" t="s">
        <v>471</v>
      </c>
      <c r="B40" s="4" t="s">
        <v>4</v>
      </c>
      <c r="C40" s="4">
        <v>0</v>
      </c>
      <c r="D40" s="4">
        <v>0</v>
      </c>
      <c r="E40" s="4">
        <v>0</v>
      </c>
      <c r="F40" s="4">
        <v>1</v>
      </c>
      <c r="G40" s="4">
        <v>0</v>
      </c>
      <c r="H40" s="4">
        <v>0</v>
      </c>
      <c r="I40" s="4">
        <v>0</v>
      </c>
      <c r="J40" s="4">
        <v>0</v>
      </c>
      <c r="K40" s="4">
        <v>0</v>
      </c>
      <c r="L40" s="4">
        <v>0</v>
      </c>
      <c r="M40" s="5">
        <v>0</v>
      </c>
      <c r="N40" s="4">
        <v>1</v>
      </c>
      <c r="O40" s="4">
        <v>0</v>
      </c>
      <c r="P40" s="4">
        <v>0</v>
      </c>
      <c r="Q40" s="4">
        <v>0</v>
      </c>
      <c r="R40" s="20">
        <v>8.0909090909090917</v>
      </c>
      <c r="S40" s="20">
        <v>0.48484848484848486</v>
      </c>
      <c r="T40" s="4">
        <v>1.57</v>
      </c>
      <c r="U40" s="5">
        <v>3344000</v>
      </c>
      <c r="V40" s="12">
        <v>2.2999999999999998</v>
      </c>
      <c r="W40" s="12">
        <v>5.6</v>
      </c>
      <c r="X40" s="12">
        <v>5.6</v>
      </c>
      <c r="Y40" s="12">
        <v>5.8</v>
      </c>
      <c r="Z40" s="12">
        <v>5.5</v>
      </c>
      <c r="AA40" s="12">
        <v>5.0999999999999996</v>
      </c>
      <c r="AB40" s="12">
        <v>5.35</v>
      </c>
      <c r="AC40" s="12">
        <v>-0.2</v>
      </c>
      <c r="AD40" s="12">
        <v>0.8</v>
      </c>
      <c r="AE40" s="12">
        <v>-0.5</v>
      </c>
      <c r="AF40" s="12">
        <v>22.7</v>
      </c>
      <c r="AG40" s="12">
        <v>37.5</v>
      </c>
      <c r="AH40" s="12">
        <v>30.1</v>
      </c>
      <c r="AI40" s="12">
        <v>14.8</v>
      </c>
      <c r="AJ40" s="12"/>
      <c r="AK40" s="4">
        <v>57.2</v>
      </c>
      <c r="AL40" s="20"/>
      <c r="AM40" s="20">
        <v>1.2609999999999999</v>
      </c>
      <c r="AN40" s="20">
        <v>1.2609999999999999</v>
      </c>
      <c r="AO40" s="20"/>
      <c r="AP40" s="5">
        <v>1623000</v>
      </c>
      <c r="AQ40" s="14">
        <v>1.8</v>
      </c>
      <c r="AR40" s="14">
        <v>52.5</v>
      </c>
      <c r="AS40" s="14">
        <v>48.3</v>
      </c>
      <c r="AT40" s="14">
        <v>56.6</v>
      </c>
      <c r="AU40" s="14">
        <v>53.3</v>
      </c>
      <c r="AV40" s="14">
        <v>48.8</v>
      </c>
      <c r="AW40" s="14">
        <v>44</v>
      </c>
      <c r="AX40" s="5">
        <v>2275.4463460000002</v>
      </c>
      <c r="AY40" s="5">
        <v>1167.582776</v>
      </c>
      <c r="AZ40" s="5">
        <v>1068.277317</v>
      </c>
      <c r="BB40" s="27">
        <v>0.82244318181818177</v>
      </c>
      <c r="BC40" s="20">
        <v>1.401985111662531</v>
      </c>
      <c r="BI40" s="5">
        <v>704</v>
      </c>
      <c r="BJ40" s="5">
        <v>579</v>
      </c>
      <c r="BK40" s="5">
        <v>641.5</v>
      </c>
      <c r="BL40" s="5">
        <v>806</v>
      </c>
      <c r="BM40" s="5">
        <v>1130</v>
      </c>
      <c r="BN40" s="5">
        <v>1103.0443379999999</v>
      </c>
      <c r="BO40" s="5">
        <v>363.84607549999998</v>
      </c>
      <c r="BP40" s="5">
        <v>310</v>
      </c>
      <c r="BQ40" s="20">
        <v>55</v>
      </c>
      <c r="BR40" s="20">
        <v>61.6</v>
      </c>
      <c r="CE40" s="32">
        <v>4</v>
      </c>
      <c r="CF40" s="32">
        <v>9</v>
      </c>
      <c r="CG40" s="27">
        <v>0.44444444444444442</v>
      </c>
      <c r="CU40" s="12"/>
      <c r="CV40" s="4">
        <v>2</v>
      </c>
      <c r="CY40" s="4">
        <v>40</v>
      </c>
      <c r="CZ40" s="4">
        <v>66</v>
      </c>
      <c r="DA40" s="4">
        <v>90</v>
      </c>
      <c r="DB40" s="4">
        <v>174</v>
      </c>
      <c r="DE40" s="4">
        <v>91</v>
      </c>
      <c r="DG40" s="12">
        <v>93.436119079999997</v>
      </c>
      <c r="DH40" s="12">
        <v>80.199203490000002</v>
      </c>
      <c r="DI40" s="12">
        <v>86.817661285</v>
      </c>
      <c r="DJ40" s="12">
        <v>-13.236915589999995</v>
      </c>
      <c r="DM40" s="4">
        <v>50</v>
      </c>
      <c r="DN40" s="16">
        <v>0.43408830642500001</v>
      </c>
      <c r="DO40" s="4">
        <v>38.5</v>
      </c>
      <c r="DP40" s="4">
        <v>49.5</v>
      </c>
      <c r="DQ40" s="12">
        <v>44.9</v>
      </c>
      <c r="DR40" s="20">
        <v>0.23655913978494625</v>
      </c>
      <c r="DS40" s="49">
        <f t="shared" si="9"/>
        <v>0.13763440860215051</v>
      </c>
      <c r="DT40" s="20">
        <v>-6.3159939999999998E-2</v>
      </c>
      <c r="DU40" s="4">
        <v>195</v>
      </c>
      <c r="DV40" s="4">
        <v>103</v>
      </c>
      <c r="DW40" s="12">
        <v>96.333299999999994</v>
      </c>
      <c r="DX40" s="4">
        <f t="shared" si="0"/>
        <v>92</v>
      </c>
      <c r="DY40" s="49">
        <f t="shared" si="1"/>
        <v>0.47179487179487178</v>
      </c>
      <c r="DZ40" s="16">
        <f t="shared" si="2"/>
        <v>0.47668393782383417</v>
      </c>
      <c r="EA40" s="16">
        <f t="shared" si="3"/>
        <v>0.48167539267015708</v>
      </c>
      <c r="EB40" s="16">
        <f t="shared" si="4"/>
        <v>0.11190303507718939</v>
      </c>
      <c r="EC40" s="16">
        <f t="shared" si="5"/>
        <v>0.11366667469956597</v>
      </c>
      <c r="ED40" s="16">
        <f t="shared" si="6"/>
        <v>0.11548542463563953</v>
      </c>
      <c r="EE40" s="20">
        <f t="shared" si="7"/>
        <v>1.8932038834951457</v>
      </c>
      <c r="EF40" s="20">
        <f t="shared" si="8"/>
        <v>0.63827057033411094</v>
      </c>
      <c r="EG40" s="16">
        <v>0.18946811999999999</v>
      </c>
      <c r="EH40" s="4">
        <v>21</v>
      </c>
      <c r="EI40" s="4">
        <v>343</v>
      </c>
      <c r="EJ40" s="4">
        <v>180</v>
      </c>
      <c r="EK40" s="32">
        <v>165</v>
      </c>
      <c r="EL40" s="4">
        <v>164</v>
      </c>
      <c r="EM40" s="55">
        <v>0.52186588921282795</v>
      </c>
      <c r="EN40" s="12">
        <v>3.2</v>
      </c>
      <c r="EO40" s="12">
        <v>0.6</v>
      </c>
      <c r="EP40" s="4" t="s">
        <v>472</v>
      </c>
      <c r="EQ40" s="20">
        <v>4.2300000000000004</v>
      </c>
      <c r="ER40" s="4">
        <v>4.2</v>
      </c>
      <c r="ES40" s="4">
        <v>4.2</v>
      </c>
      <c r="ET40" s="4">
        <v>4.4000000000000004</v>
      </c>
      <c r="EU40" s="12">
        <v>3</v>
      </c>
      <c r="EY40" s="4">
        <v>0.33800000000000002</v>
      </c>
      <c r="EZ40" s="4">
        <v>106</v>
      </c>
      <c r="FA40" s="4">
        <v>50.9</v>
      </c>
      <c r="FB40" s="4">
        <v>113</v>
      </c>
      <c r="FC40" s="4">
        <v>111</v>
      </c>
      <c r="FD40" s="4">
        <v>46</v>
      </c>
      <c r="FE40" s="4">
        <v>700</v>
      </c>
      <c r="FF40" s="4">
        <v>5.2</v>
      </c>
      <c r="FG40" s="4">
        <v>92</v>
      </c>
      <c r="FH40" s="4">
        <v>43.9</v>
      </c>
      <c r="FI40" s="4">
        <v>66.7</v>
      </c>
      <c r="FK40" s="12">
        <v>16</v>
      </c>
      <c r="FM40" s="4">
        <v>162</v>
      </c>
      <c r="FN40" s="4">
        <v>47</v>
      </c>
      <c r="FO40" s="4">
        <v>0.20499999999999999</v>
      </c>
      <c r="FP40" s="4">
        <v>44.5</v>
      </c>
      <c r="FQ40" s="4">
        <v>28.9</v>
      </c>
      <c r="FR40" s="4">
        <v>49</v>
      </c>
      <c r="FS40" s="4">
        <v>47</v>
      </c>
      <c r="FT40" s="4">
        <v>86</v>
      </c>
      <c r="FU40" s="4">
        <v>39.1</v>
      </c>
      <c r="FV40" s="12">
        <v>6.4</v>
      </c>
      <c r="FW40" s="4">
        <v>149</v>
      </c>
      <c r="FX40" s="4">
        <v>151</v>
      </c>
    </row>
    <row r="41" spans="1:180">
      <c r="A41" s="4" t="s">
        <v>473</v>
      </c>
      <c r="B41" s="4" t="s">
        <v>4</v>
      </c>
      <c r="C41" s="4">
        <v>0</v>
      </c>
      <c r="D41" s="4">
        <v>0</v>
      </c>
      <c r="E41" s="4">
        <v>0</v>
      </c>
      <c r="F41" s="4">
        <v>1</v>
      </c>
      <c r="G41" s="4">
        <v>0</v>
      </c>
      <c r="H41" s="4">
        <v>0</v>
      </c>
      <c r="I41" s="4">
        <v>0</v>
      </c>
      <c r="J41" s="4">
        <v>0</v>
      </c>
      <c r="K41" s="4">
        <v>0</v>
      </c>
      <c r="L41" s="4">
        <v>0</v>
      </c>
      <c r="M41" s="5">
        <v>0</v>
      </c>
      <c r="N41" s="4">
        <v>1</v>
      </c>
      <c r="O41" s="4">
        <v>0</v>
      </c>
      <c r="P41" s="4">
        <v>0</v>
      </c>
      <c r="Q41" s="4">
        <v>0</v>
      </c>
      <c r="R41" s="20">
        <v>7.8461538461538458</v>
      </c>
      <c r="S41" s="20">
        <v>0</v>
      </c>
      <c r="U41" s="5"/>
      <c r="V41" s="12">
        <v>2.4</v>
      </c>
      <c r="W41" s="12">
        <v>6</v>
      </c>
      <c r="X41" s="12">
        <v>6</v>
      </c>
      <c r="Y41" s="12">
        <v>5.9</v>
      </c>
      <c r="Z41" s="12">
        <v>5.7</v>
      </c>
      <c r="AA41" s="12">
        <v>5.6</v>
      </c>
      <c r="AB41" s="12">
        <v>5.8</v>
      </c>
      <c r="AC41" s="12">
        <v>0.1</v>
      </c>
      <c r="AD41" s="12">
        <v>0.3</v>
      </c>
      <c r="AE41" s="12">
        <v>-0.4</v>
      </c>
      <c r="AF41" s="12">
        <v>6.8</v>
      </c>
      <c r="AG41" s="12">
        <v>21.1</v>
      </c>
      <c r="AH41" s="12">
        <v>13.95</v>
      </c>
      <c r="AI41" s="12">
        <v>14.3</v>
      </c>
      <c r="AJ41" s="12"/>
      <c r="AK41" s="12">
        <v>47</v>
      </c>
      <c r="AL41" s="20"/>
      <c r="AM41" s="20"/>
      <c r="AN41" s="20"/>
      <c r="AO41" s="20"/>
      <c r="AP41" s="5">
        <v>3145000</v>
      </c>
      <c r="AQ41" s="14">
        <v>2.2999999999999998</v>
      </c>
      <c r="AR41" s="14">
        <v>49.9</v>
      </c>
      <c r="AS41" s="14">
        <v>48.4</v>
      </c>
      <c r="AT41" s="14">
        <v>57.4</v>
      </c>
      <c r="AU41" s="14">
        <v>54.3</v>
      </c>
      <c r="AV41" s="14">
        <v>42.6</v>
      </c>
      <c r="AW41" s="14">
        <v>42.3</v>
      </c>
      <c r="BB41" s="27">
        <v>0.52777777777777779</v>
      </c>
      <c r="BC41" s="20">
        <v>0.89171974522292996</v>
      </c>
      <c r="BI41" s="5">
        <v>756</v>
      </c>
      <c r="BJ41" s="5">
        <v>399</v>
      </c>
      <c r="BK41" s="5">
        <v>577.5</v>
      </c>
      <c r="BL41" s="5">
        <v>785</v>
      </c>
      <c r="BM41" s="5">
        <v>700</v>
      </c>
      <c r="BN41" s="5">
        <v>685.60472200000004</v>
      </c>
      <c r="BO41" s="5">
        <v>162.18600330000001</v>
      </c>
      <c r="BP41" s="5">
        <v>160</v>
      </c>
      <c r="CE41" s="32">
        <v>3</v>
      </c>
      <c r="CF41" s="32">
        <v>2</v>
      </c>
      <c r="CG41" s="27">
        <v>1.5</v>
      </c>
      <c r="CU41" s="12"/>
      <c r="CV41" s="4">
        <v>2</v>
      </c>
      <c r="CY41" s="4">
        <v>40</v>
      </c>
      <c r="CZ41" s="4">
        <v>61</v>
      </c>
      <c r="DA41" s="4">
        <v>79</v>
      </c>
      <c r="DB41" s="4">
        <v>160</v>
      </c>
      <c r="DC41" s="4">
        <v>30</v>
      </c>
      <c r="DD41" s="4">
        <v>15</v>
      </c>
      <c r="DE41" s="4">
        <v>56</v>
      </c>
      <c r="DF41" s="4">
        <v>38</v>
      </c>
      <c r="DG41" s="12">
        <v>95.512924190000007</v>
      </c>
      <c r="DH41" s="12">
        <v>83.215896610000001</v>
      </c>
      <c r="DI41" s="12">
        <v>89.364410399999997</v>
      </c>
      <c r="DJ41" s="12">
        <v>-12.297027580000005</v>
      </c>
      <c r="DM41" s="4">
        <v>60</v>
      </c>
      <c r="DN41" s="16">
        <v>0.5361864623999999</v>
      </c>
      <c r="DO41" s="4">
        <v>34.799999999999997</v>
      </c>
      <c r="DP41" s="4">
        <v>47.7</v>
      </c>
      <c r="DQ41" s="12">
        <v>47.2</v>
      </c>
      <c r="DR41" s="20">
        <v>0.25697211155378497</v>
      </c>
      <c r="DS41" s="49">
        <f t="shared" si="9"/>
        <v>0.24701195219123515</v>
      </c>
      <c r="DT41" s="20">
        <v>-3.1440419999999997E-2</v>
      </c>
      <c r="DU41" s="4">
        <v>195</v>
      </c>
      <c r="DV41" s="4">
        <v>92</v>
      </c>
      <c r="DW41" s="12">
        <v>115</v>
      </c>
      <c r="DX41" s="4">
        <f t="shared" si="0"/>
        <v>103</v>
      </c>
      <c r="DY41" s="49">
        <f t="shared" si="1"/>
        <v>0.52820512820512822</v>
      </c>
      <c r="DZ41" s="16">
        <f t="shared" si="2"/>
        <v>0.53367875647668395</v>
      </c>
      <c r="EA41" s="16">
        <f t="shared" si="3"/>
        <v>0.53926701570680624</v>
      </c>
      <c r="EB41" s="16">
        <f t="shared" si="4"/>
        <v>0.13170400253736642</v>
      </c>
      <c r="EC41" s="16">
        <f t="shared" si="5"/>
        <v>0.13390696859401044</v>
      </c>
      <c r="ED41" s="16">
        <f t="shared" si="6"/>
        <v>0.13618412330341534</v>
      </c>
      <c r="EE41" s="20">
        <f t="shared" si="7"/>
        <v>2.1195652173913042</v>
      </c>
      <c r="EF41" s="20">
        <f t="shared" si="8"/>
        <v>0.75121098151470633</v>
      </c>
      <c r="EG41" s="16">
        <v>7.6527709999999999E-2</v>
      </c>
      <c r="EH41" s="4">
        <v>27</v>
      </c>
      <c r="EI41" s="4">
        <v>325</v>
      </c>
      <c r="EJ41" s="4">
        <v>206</v>
      </c>
      <c r="EK41" s="32">
        <v>152</v>
      </c>
      <c r="EL41" s="4">
        <v>149</v>
      </c>
      <c r="EM41" s="55">
        <v>0.54153846153846152</v>
      </c>
      <c r="EN41" s="12">
        <v>2.2999999999999998</v>
      </c>
      <c r="EO41" s="12">
        <v>2</v>
      </c>
      <c r="EP41" s="4" t="s">
        <v>474</v>
      </c>
      <c r="EQ41" s="20">
        <v>12.1</v>
      </c>
      <c r="ER41" s="12">
        <v>5</v>
      </c>
      <c r="ES41" s="4">
        <v>4.7</v>
      </c>
      <c r="ET41" s="4">
        <v>3.3</v>
      </c>
      <c r="EU41" s="4">
        <v>4.2</v>
      </c>
      <c r="EV41" s="4">
        <v>3.7</v>
      </c>
      <c r="EW41" s="20">
        <f>AVERAGE(ER41:EV41)</f>
        <v>4.18</v>
      </c>
      <c r="EY41" s="16">
        <v>0.27</v>
      </c>
      <c r="EZ41" s="4">
        <v>103</v>
      </c>
      <c r="FA41" s="4">
        <v>48.7</v>
      </c>
      <c r="FB41" s="4">
        <v>123</v>
      </c>
      <c r="FC41" s="4">
        <v>107</v>
      </c>
      <c r="FD41" s="4">
        <v>15</v>
      </c>
      <c r="FE41" s="4">
        <v>1500</v>
      </c>
      <c r="FF41" s="4">
        <v>5.9</v>
      </c>
      <c r="FG41" s="4">
        <v>98</v>
      </c>
      <c r="FH41" s="4">
        <v>32.700000000000003</v>
      </c>
      <c r="FI41" s="4">
        <v>60.7</v>
      </c>
      <c r="FK41" s="4">
        <v>11.6</v>
      </c>
      <c r="FM41" s="4">
        <v>290</v>
      </c>
      <c r="FN41" s="4">
        <v>30</v>
      </c>
      <c r="FP41" s="4">
        <v>27.6</v>
      </c>
      <c r="FQ41" s="4">
        <v>18.899999999999999</v>
      </c>
      <c r="FR41" s="4">
        <v>42</v>
      </c>
      <c r="FS41" s="4">
        <v>44</v>
      </c>
      <c r="FT41" s="4">
        <v>21</v>
      </c>
      <c r="FU41" s="4">
        <v>37.299999999999997</v>
      </c>
      <c r="FV41" s="12">
        <v>2.4</v>
      </c>
      <c r="FW41" s="4">
        <v>162</v>
      </c>
      <c r="FX41" s="4">
        <v>164</v>
      </c>
    </row>
    <row r="42" spans="1:180">
      <c r="A42" s="4" t="s">
        <v>475</v>
      </c>
      <c r="B42" s="4" t="s">
        <v>414</v>
      </c>
      <c r="C42" s="4">
        <v>0</v>
      </c>
      <c r="D42" s="4">
        <v>0</v>
      </c>
      <c r="E42" s="4">
        <v>0</v>
      </c>
      <c r="F42" s="4">
        <v>0</v>
      </c>
      <c r="G42" s="4">
        <v>1</v>
      </c>
      <c r="H42" s="4">
        <v>0</v>
      </c>
      <c r="I42" s="4">
        <v>0</v>
      </c>
      <c r="J42" s="4">
        <v>0</v>
      </c>
      <c r="K42" s="4">
        <v>0</v>
      </c>
      <c r="L42" s="4">
        <v>0</v>
      </c>
      <c r="M42" s="5">
        <v>0</v>
      </c>
      <c r="N42" s="4">
        <v>1</v>
      </c>
      <c r="O42" s="4">
        <v>1</v>
      </c>
      <c r="P42" s="4">
        <v>1</v>
      </c>
      <c r="Q42" s="4">
        <v>0</v>
      </c>
      <c r="R42" s="20">
        <v>3.0285714285714285</v>
      </c>
      <c r="S42" s="20">
        <v>3.5428571428571427</v>
      </c>
      <c r="T42" s="4">
        <v>3.07</v>
      </c>
      <c r="U42" s="5">
        <v>14421000</v>
      </c>
      <c r="V42" s="12">
        <v>1.6</v>
      </c>
      <c r="W42" s="12">
        <v>5.3</v>
      </c>
      <c r="X42" s="12">
        <v>5.3</v>
      </c>
      <c r="Y42" s="12">
        <v>2.8</v>
      </c>
      <c r="Z42" s="12">
        <v>2.5</v>
      </c>
      <c r="AA42" s="12">
        <v>2.5</v>
      </c>
      <c r="AB42" s="12">
        <v>3.9</v>
      </c>
      <c r="AC42" s="12">
        <v>3.2</v>
      </c>
      <c r="AD42" s="12">
        <v>0.7</v>
      </c>
      <c r="AE42" s="12">
        <v>-2.8</v>
      </c>
      <c r="AF42" s="12">
        <v>67.8</v>
      </c>
      <c r="AG42" s="12">
        <v>83.3</v>
      </c>
      <c r="AH42" s="12">
        <v>75.55</v>
      </c>
      <c r="AI42" s="12">
        <v>15.5</v>
      </c>
      <c r="AJ42" s="12">
        <v>8</v>
      </c>
      <c r="AK42" s="12">
        <v>95</v>
      </c>
      <c r="AL42" s="20">
        <v>4.9969999999999999</v>
      </c>
      <c r="AM42" s="20">
        <v>6.45</v>
      </c>
      <c r="AN42" s="20">
        <v>5.7234999999999996</v>
      </c>
      <c r="AO42" s="20">
        <f>AM42-AL42</f>
        <v>1.4530000000000003</v>
      </c>
      <c r="AP42" s="5">
        <v>5740000</v>
      </c>
      <c r="AQ42" s="14">
        <v>2.6</v>
      </c>
      <c r="AR42" s="14">
        <v>34.299999999999997</v>
      </c>
      <c r="AS42" s="14">
        <v>40.799999999999997</v>
      </c>
      <c r="AT42" s="14">
        <v>51.3</v>
      </c>
      <c r="AU42" s="14">
        <v>54.6</v>
      </c>
      <c r="AV42" s="14">
        <v>17.8</v>
      </c>
      <c r="AW42" s="14">
        <v>25.4</v>
      </c>
      <c r="AX42" s="5">
        <v>3952.1058200000002</v>
      </c>
      <c r="AY42" s="5">
        <v>8669.9838359999994</v>
      </c>
      <c r="AZ42" s="5">
        <v>9875.4834740000006</v>
      </c>
      <c r="BA42" s="20">
        <v>1.4823420074349443</v>
      </c>
      <c r="BB42" s="27">
        <v>1.5036395147313693</v>
      </c>
      <c r="BC42" s="20">
        <v>2.9166134185303516</v>
      </c>
      <c r="BF42" s="5">
        <v>1949</v>
      </c>
      <c r="BG42" s="5">
        <v>4304</v>
      </c>
      <c r="BH42" s="5">
        <v>6380</v>
      </c>
      <c r="BI42" s="5">
        <v>2885</v>
      </c>
      <c r="BJ42" s="5">
        <v>4338</v>
      </c>
      <c r="BK42" s="5">
        <v>3611.5</v>
      </c>
      <c r="BL42" s="5">
        <v>3130</v>
      </c>
      <c r="BM42" s="5">
        <v>9129</v>
      </c>
      <c r="BN42" s="5">
        <v>9089.3902080000007</v>
      </c>
      <c r="BO42" s="5">
        <v>2635.4235549999999</v>
      </c>
      <c r="BP42" s="5">
        <v>4860</v>
      </c>
      <c r="BQ42" s="20">
        <v>51.84</v>
      </c>
      <c r="BR42" s="20">
        <v>51.84</v>
      </c>
      <c r="BS42" s="12">
        <v>57.475728155339802</v>
      </c>
      <c r="BT42" s="12">
        <v>80.567375886524829</v>
      </c>
      <c r="BU42" s="12">
        <v>7.384615384615385</v>
      </c>
      <c r="BV42" s="12">
        <v>94.2</v>
      </c>
      <c r="BW42" s="12">
        <v>99.1</v>
      </c>
      <c r="BX42" s="12">
        <v>65.7</v>
      </c>
      <c r="BY42" s="12">
        <v>24.757281553398059</v>
      </c>
      <c r="BZ42" s="12">
        <v>33.799999999999997</v>
      </c>
      <c r="CA42" s="12">
        <v>5.2307692307692308</v>
      </c>
      <c r="CB42" s="12">
        <v>81.3</v>
      </c>
      <c r="CC42" s="12">
        <v>93.3</v>
      </c>
      <c r="CD42" s="12">
        <v>12.1</v>
      </c>
      <c r="CE42" s="32">
        <v>106</v>
      </c>
      <c r="CF42" s="32">
        <v>26</v>
      </c>
      <c r="CG42" s="27">
        <v>4.0769230769230766</v>
      </c>
      <c r="CH42" s="5">
        <v>684000</v>
      </c>
      <c r="CI42" s="5">
        <v>361000</v>
      </c>
      <c r="CJ42" s="4">
        <v>89.6</v>
      </c>
      <c r="CK42" s="12">
        <v>15.9</v>
      </c>
      <c r="CM42" s="12">
        <v>33</v>
      </c>
      <c r="CN42" s="12">
        <v>11.6</v>
      </c>
      <c r="CQ42" s="4" t="s">
        <v>476</v>
      </c>
      <c r="CR42" s="4">
        <v>1</v>
      </c>
      <c r="CT42" s="4" t="s">
        <v>417</v>
      </c>
      <c r="CU42" s="12">
        <v>12.7</v>
      </c>
      <c r="CW42" s="4">
        <v>3</v>
      </c>
      <c r="CX42" s="20">
        <v>-0.73107629426122722</v>
      </c>
      <c r="CY42" s="4">
        <v>129</v>
      </c>
      <c r="CZ42" s="4">
        <v>164</v>
      </c>
      <c r="DA42" s="4">
        <v>194</v>
      </c>
      <c r="DB42" s="4">
        <v>337</v>
      </c>
      <c r="DC42" s="4">
        <v>12</v>
      </c>
      <c r="DD42" s="4">
        <v>32</v>
      </c>
      <c r="DE42" s="4">
        <v>25</v>
      </c>
      <c r="DF42" s="4">
        <v>34</v>
      </c>
      <c r="DG42" s="12">
        <v>30.457496639999999</v>
      </c>
      <c r="DH42" s="12">
        <v>18.752199170000001</v>
      </c>
      <c r="DI42" s="12">
        <v>24.604847905</v>
      </c>
      <c r="DJ42" s="12">
        <v>-11.705297469999998</v>
      </c>
      <c r="DK42" s="4">
        <v>0.64</v>
      </c>
      <c r="DL42" s="4">
        <v>10.8</v>
      </c>
      <c r="DM42" s="4">
        <v>23</v>
      </c>
      <c r="DN42" s="16">
        <v>5.6591150181500002E-2</v>
      </c>
      <c r="DO42" s="4">
        <v>57.1</v>
      </c>
      <c r="DP42" s="4">
        <v>73.900000000000006</v>
      </c>
      <c r="DQ42" s="12">
        <v>74.900000000000006</v>
      </c>
      <c r="DR42" s="20">
        <v>0.60215053763440873</v>
      </c>
      <c r="DS42" s="49">
        <f t="shared" si="9"/>
        <v>0.63799283154121877</v>
      </c>
      <c r="DT42" s="20">
        <v>6.9354239999999998E-2</v>
      </c>
      <c r="DU42" s="4">
        <v>107</v>
      </c>
      <c r="DV42" s="4">
        <v>11</v>
      </c>
      <c r="DW42" s="12">
        <v>11.533300000000001</v>
      </c>
      <c r="DX42" s="4">
        <f t="shared" ref="DX42:DX73" si="10">DU42-DV42</f>
        <v>96</v>
      </c>
      <c r="DY42" s="49">
        <f t="shared" ref="DY42:DY73" si="11">(DU42-DV42)/DU42</f>
        <v>0.89719626168224298</v>
      </c>
      <c r="DZ42" s="16">
        <f t="shared" ref="DZ42:DZ73" si="12">(DU42-DV42)/(DU42-2)</f>
        <v>0.91428571428571426</v>
      </c>
      <c r="EA42" s="16">
        <f t="shared" ref="EA42:EA73" si="13">(DU42-DV42)/(DU42-4)</f>
        <v>0.93203883495145634</v>
      </c>
      <c r="EB42" s="16">
        <f t="shared" ref="EB42:EB73" si="14">((LN(1000-(1000-DU42)))-(LN(1000-(1000-DV42))))/LN(1000-700)</f>
        <v>0.3988464798178788</v>
      </c>
      <c r="EC42" s="16">
        <f t="shared" ref="EC42:EC73" si="15">((LN(998-(1000-DU42)))-(LN(998-(1000-DV42))))/LN(998-700)</f>
        <v>0.43122616447150219</v>
      </c>
      <c r="ED42" s="16">
        <f t="shared" ref="ED42:ED73" si="16">((LN(996-(1000-DU42)))-(LN(996-(1000-DV42))))/LN(996-700)</f>
        <v>0.47252179071589401</v>
      </c>
      <c r="EE42" s="20">
        <f t="shared" ref="EE42:EE73" si="17">DU42/DV42</f>
        <v>9.7272727272727266</v>
      </c>
      <c r="EF42" s="20">
        <f t="shared" ref="EF42:EF73" si="18">LN(DU42)-LN(DV42)</f>
        <v>2.2749335616635351</v>
      </c>
      <c r="EG42" s="16">
        <v>-1.24802367</v>
      </c>
      <c r="EH42" s="4">
        <v>149</v>
      </c>
      <c r="EI42" s="4">
        <v>138</v>
      </c>
      <c r="EJ42" s="4">
        <v>35</v>
      </c>
      <c r="EK42" s="32">
        <v>15</v>
      </c>
      <c r="EL42" s="4">
        <v>13</v>
      </c>
      <c r="EM42" s="55">
        <v>0.90579710144927539</v>
      </c>
      <c r="EN42" s="12">
        <v>6.9</v>
      </c>
      <c r="EO42" s="12">
        <v>6.2</v>
      </c>
      <c r="EP42" s="4" t="s">
        <v>477</v>
      </c>
      <c r="EQ42" s="20">
        <v>-33.270000000000003</v>
      </c>
      <c r="ER42" s="4">
        <v>5.8</v>
      </c>
      <c r="ES42" s="4">
        <v>5.7</v>
      </c>
      <c r="ET42" s="4">
        <v>4.0999999999999996</v>
      </c>
      <c r="EU42" s="4">
        <v>3.9</v>
      </c>
      <c r="EV42" s="4">
        <v>2.8</v>
      </c>
      <c r="EW42" s="20">
        <f>AVERAGE(ER42:EV42)</f>
        <v>4.46</v>
      </c>
      <c r="EY42" s="4">
        <v>0.78500000000000003</v>
      </c>
      <c r="EZ42" s="4">
        <v>102</v>
      </c>
      <c r="FA42" s="4">
        <v>77.900000000000006</v>
      </c>
      <c r="FB42" s="4">
        <v>119</v>
      </c>
      <c r="FC42" s="4">
        <v>110</v>
      </c>
      <c r="FD42" s="4">
        <v>98</v>
      </c>
      <c r="FE42" s="4">
        <v>65</v>
      </c>
      <c r="FF42" s="4">
        <v>2.4</v>
      </c>
      <c r="FG42" s="4">
        <v>59</v>
      </c>
      <c r="FH42" s="12">
        <v>95</v>
      </c>
      <c r="FI42" s="4">
        <v>95.4</v>
      </c>
      <c r="FJ42" s="4">
        <v>107</v>
      </c>
      <c r="FK42" s="4">
        <v>84.4</v>
      </c>
      <c r="FM42" s="4">
        <v>119</v>
      </c>
      <c r="FN42" s="4">
        <v>100</v>
      </c>
      <c r="FO42" s="4">
        <v>0.38400000000000001</v>
      </c>
      <c r="FP42" s="4">
        <v>1.6</v>
      </c>
      <c r="FQ42" s="4">
        <v>0.2</v>
      </c>
      <c r="FR42" s="4">
        <v>22</v>
      </c>
      <c r="FS42" s="4">
        <v>30</v>
      </c>
      <c r="FT42" s="4">
        <v>45</v>
      </c>
      <c r="FU42" s="4">
        <v>21.9</v>
      </c>
      <c r="FV42" s="12">
        <v>9</v>
      </c>
      <c r="FW42" s="4">
        <v>33</v>
      </c>
      <c r="FX42" s="4">
        <v>30</v>
      </c>
    </row>
    <row r="43" spans="1:180">
      <c r="A43" s="4" t="s">
        <v>478</v>
      </c>
      <c r="B43" s="4" t="s">
        <v>403</v>
      </c>
      <c r="C43" s="4">
        <v>0</v>
      </c>
      <c r="D43" s="4">
        <v>0</v>
      </c>
      <c r="E43" s="4">
        <v>0</v>
      </c>
      <c r="F43" s="4">
        <v>0</v>
      </c>
      <c r="G43" s="4">
        <v>0</v>
      </c>
      <c r="H43" s="4">
        <v>0</v>
      </c>
      <c r="I43" s="4">
        <v>0</v>
      </c>
      <c r="J43" s="4">
        <v>0</v>
      </c>
      <c r="K43" s="4">
        <v>0</v>
      </c>
      <c r="L43" s="4">
        <v>1</v>
      </c>
      <c r="M43" s="5">
        <v>0</v>
      </c>
      <c r="N43" s="4">
        <v>0</v>
      </c>
      <c r="O43" s="4">
        <v>0</v>
      </c>
      <c r="P43" s="4">
        <v>0</v>
      </c>
      <c r="Q43" s="4">
        <v>1</v>
      </c>
      <c r="R43" s="20">
        <v>7.628571428571429</v>
      </c>
      <c r="S43" s="20">
        <v>0</v>
      </c>
      <c r="T43" s="4">
        <v>1.66</v>
      </c>
      <c r="U43" s="5">
        <v>1232083000</v>
      </c>
      <c r="V43" s="12">
        <v>1.3</v>
      </c>
      <c r="W43" s="12">
        <v>5.5</v>
      </c>
      <c r="X43" s="12">
        <v>5.7</v>
      </c>
      <c r="Y43" s="12">
        <v>2.9</v>
      </c>
      <c r="Z43" s="12">
        <v>2</v>
      </c>
      <c r="AA43" s="12">
        <v>1.8</v>
      </c>
      <c r="AB43" s="12">
        <v>3.75</v>
      </c>
      <c r="AC43" s="12">
        <v>3.4</v>
      </c>
      <c r="AD43" s="12">
        <v>3</v>
      </c>
      <c r="AE43" s="12">
        <v>-3.9</v>
      </c>
      <c r="AF43" s="12">
        <v>16</v>
      </c>
      <c r="AG43" s="12">
        <v>26.2</v>
      </c>
      <c r="AH43" s="12">
        <v>21.1</v>
      </c>
      <c r="AI43" s="12">
        <v>10.199999999999999</v>
      </c>
      <c r="AJ43" s="12"/>
      <c r="AK43" s="4">
        <v>80.900000000000006</v>
      </c>
      <c r="AL43" s="20"/>
      <c r="AM43" s="20"/>
      <c r="AN43" s="20"/>
      <c r="AO43" s="20"/>
      <c r="AP43" s="5">
        <v>736325000</v>
      </c>
      <c r="AQ43" s="14">
        <v>1.9</v>
      </c>
      <c r="AR43" s="14">
        <v>54.9</v>
      </c>
      <c r="AS43" s="14">
        <v>59.9</v>
      </c>
      <c r="AT43" s="14">
        <v>60.6</v>
      </c>
      <c r="AU43" s="14">
        <v>63.7</v>
      </c>
      <c r="AV43" s="14">
        <v>48.9</v>
      </c>
      <c r="AW43" s="14">
        <v>55.6</v>
      </c>
      <c r="AX43" s="5">
        <v>1020.0493729999999</v>
      </c>
      <c r="AY43" s="5">
        <v>2893.7396549999999</v>
      </c>
      <c r="AZ43" s="5">
        <v>3282.3486200000002</v>
      </c>
      <c r="BA43" s="20">
        <v>3.0751708428246012</v>
      </c>
      <c r="BB43" s="27">
        <v>2.3350970017636685</v>
      </c>
      <c r="BC43" s="20">
        <v>3.6016597510373445</v>
      </c>
      <c r="BD43" s="5">
        <v>523</v>
      </c>
      <c r="BE43" s="5">
        <v>523</v>
      </c>
      <c r="BF43" s="5">
        <v>652</v>
      </c>
      <c r="BG43" s="5">
        <v>878</v>
      </c>
      <c r="BH43" s="5">
        <v>2700</v>
      </c>
      <c r="BI43" s="5">
        <v>567</v>
      </c>
      <c r="BJ43" s="5">
        <v>1324</v>
      </c>
      <c r="BK43" s="5">
        <v>945.5</v>
      </c>
      <c r="BL43" s="5">
        <v>723</v>
      </c>
      <c r="BM43" s="5">
        <v>2604</v>
      </c>
      <c r="BN43" s="5">
        <v>2545.6081530000001</v>
      </c>
      <c r="BO43" s="5">
        <v>519.77261729999998</v>
      </c>
      <c r="BP43" s="5">
        <v>750</v>
      </c>
      <c r="BQ43" s="20">
        <v>32.68</v>
      </c>
      <c r="BR43" s="20">
        <v>32.68</v>
      </c>
      <c r="CH43" s="5">
        <v>103996000</v>
      </c>
      <c r="CI43" s="5">
        <v>85258000</v>
      </c>
      <c r="CJ43" s="4">
        <v>2.2000000000000002</v>
      </c>
      <c r="CK43" s="12">
        <v>54.7</v>
      </c>
      <c r="CM43" s="12">
        <v>70</v>
      </c>
      <c r="CN43" s="12">
        <v>59.4</v>
      </c>
      <c r="CQ43" s="4" t="s">
        <v>476</v>
      </c>
      <c r="CR43" s="4">
        <v>1</v>
      </c>
      <c r="CT43" s="4" t="s">
        <v>417</v>
      </c>
      <c r="CU43" s="12">
        <v>15.1</v>
      </c>
      <c r="CW43" s="4">
        <v>3</v>
      </c>
      <c r="CX43" s="20">
        <v>-4.4849772596671812E-2</v>
      </c>
      <c r="CY43" s="4">
        <v>47</v>
      </c>
      <c r="CZ43" s="4">
        <v>68</v>
      </c>
      <c r="DA43" s="4">
        <v>86</v>
      </c>
      <c r="DB43" s="4">
        <v>141</v>
      </c>
      <c r="DC43" s="4">
        <v>2</v>
      </c>
      <c r="DD43" s="4">
        <v>0</v>
      </c>
      <c r="DE43" s="4">
        <v>24</v>
      </c>
      <c r="DF43" s="4">
        <v>12</v>
      </c>
      <c r="DG43" s="12">
        <v>83.228385930000002</v>
      </c>
      <c r="DH43" s="12">
        <v>72.241302489999995</v>
      </c>
      <c r="DI43" s="12">
        <v>77.734844210000006</v>
      </c>
      <c r="DJ43" s="12">
        <v>-10.987083440000006</v>
      </c>
      <c r="DM43" s="4">
        <v>30</v>
      </c>
      <c r="DN43" s="16">
        <v>0.23320453263000002</v>
      </c>
      <c r="DO43" s="4">
        <v>47.1</v>
      </c>
      <c r="DP43" s="4">
        <v>68.599999999999994</v>
      </c>
      <c r="DQ43" s="12">
        <v>69.8</v>
      </c>
      <c r="DR43" s="20">
        <v>0.56728232189973593</v>
      </c>
      <c r="DS43" s="49">
        <f t="shared" si="9"/>
        <v>0.59894459102902364</v>
      </c>
      <c r="DT43" s="20">
        <v>0.12595612</v>
      </c>
      <c r="DU43" s="4">
        <v>140</v>
      </c>
      <c r="DV43" s="4">
        <v>38</v>
      </c>
      <c r="DW43" s="12">
        <v>33.200000000000003</v>
      </c>
      <c r="DX43" s="4">
        <f t="shared" si="10"/>
        <v>102</v>
      </c>
      <c r="DY43" s="49">
        <f t="shared" si="11"/>
        <v>0.72857142857142854</v>
      </c>
      <c r="DZ43" s="16">
        <f t="shared" si="12"/>
        <v>0.73913043478260865</v>
      </c>
      <c r="EA43" s="16">
        <f t="shared" si="13"/>
        <v>0.75</v>
      </c>
      <c r="EB43" s="16">
        <f t="shared" si="14"/>
        <v>0.22863008340119439</v>
      </c>
      <c r="EC43" s="16">
        <f t="shared" si="15"/>
        <v>0.23586320812252312</v>
      </c>
      <c r="ED43" s="16">
        <f t="shared" si="16"/>
        <v>0.24362158001573284</v>
      </c>
      <c r="EE43" s="20">
        <f t="shared" si="17"/>
        <v>3.6842105263157894</v>
      </c>
      <c r="EF43" s="20">
        <f t="shared" si="18"/>
        <v>1.3040562628829182</v>
      </c>
      <c r="EG43" s="16">
        <v>-0.36635420000000002</v>
      </c>
      <c r="EH43" s="4">
        <v>82</v>
      </c>
      <c r="EI43" s="4">
        <v>209</v>
      </c>
      <c r="EJ43" s="4">
        <v>65</v>
      </c>
      <c r="EK43" s="32">
        <v>47</v>
      </c>
      <c r="EL43" s="4">
        <v>47</v>
      </c>
      <c r="EM43" s="55">
        <v>0.77511961722488043</v>
      </c>
      <c r="EN43" s="12">
        <v>5.9</v>
      </c>
      <c r="EO43" s="12">
        <v>2</v>
      </c>
      <c r="EP43" s="4" t="s">
        <v>479</v>
      </c>
      <c r="EQ43" s="20">
        <v>39.549999999999997</v>
      </c>
      <c r="EX43" s="4">
        <v>14</v>
      </c>
      <c r="EY43" s="4">
        <v>0.61699999999999999</v>
      </c>
      <c r="EZ43" s="4">
        <v>94</v>
      </c>
      <c r="FA43" s="4">
        <v>71.099999999999994</v>
      </c>
      <c r="FB43" s="4">
        <v>114</v>
      </c>
      <c r="FC43" s="4">
        <v>105</v>
      </c>
      <c r="FD43" s="4">
        <v>84</v>
      </c>
      <c r="FE43" s="4">
        <v>95</v>
      </c>
      <c r="FF43" s="4">
        <v>1</v>
      </c>
      <c r="FG43" s="4">
        <v>19</v>
      </c>
      <c r="FH43" s="4">
        <v>70.900000000000006</v>
      </c>
      <c r="FI43" s="4">
        <v>89.6</v>
      </c>
      <c r="FK43" s="4">
        <v>36.299999999999997</v>
      </c>
      <c r="FM43" s="4">
        <v>95</v>
      </c>
      <c r="FN43" s="4">
        <v>93</v>
      </c>
      <c r="FP43" s="12">
        <v>38</v>
      </c>
      <c r="FQ43" s="4">
        <v>22.3</v>
      </c>
      <c r="FR43" s="4">
        <v>42</v>
      </c>
      <c r="FS43" s="4">
        <v>45</v>
      </c>
      <c r="FT43" s="4">
        <v>76</v>
      </c>
      <c r="FU43" s="4">
        <v>38.1</v>
      </c>
      <c r="FV43" s="12">
        <v>21.8</v>
      </c>
      <c r="FW43" s="4">
        <v>111</v>
      </c>
      <c r="FX43" s="4">
        <v>108</v>
      </c>
    </row>
    <row r="44" spans="1:180">
      <c r="A44" s="4" t="s">
        <v>480</v>
      </c>
      <c r="B44" s="4" t="s">
        <v>414</v>
      </c>
      <c r="C44" s="4">
        <v>0</v>
      </c>
      <c r="D44" s="4">
        <v>0</v>
      </c>
      <c r="E44" s="4">
        <v>0</v>
      </c>
      <c r="F44" s="4">
        <v>0</v>
      </c>
      <c r="G44" s="4">
        <v>1</v>
      </c>
      <c r="H44" s="4">
        <v>0</v>
      </c>
      <c r="I44" s="4">
        <v>0</v>
      </c>
      <c r="J44" s="4">
        <v>0</v>
      </c>
      <c r="K44" s="4">
        <v>0</v>
      </c>
      <c r="L44" s="4">
        <v>0</v>
      </c>
      <c r="M44" s="5">
        <v>0</v>
      </c>
      <c r="N44" s="4">
        <v>1</v>
      </c>
      <c r="O44" s="4">
        <v>1</v>
      </c>
      <c r="P44" s="4">
        <v>1</v>
      </c>
      <c r="Q44" s="4">
        <v>0</v>
      </c>
      <c r="R44" s="20">
        <v>0</v>
      </c>
      <c r="S44" s="20">
        <v>7.7142857142857144</v>
      </c>
      <c r="T44" s="4">
        <v>5.45</v>
      </c>
      <c r="U44" s="5">
        <v>36444000</v>
      </c>
      <c r="V44" s="12">
        <v>2</v>
      </c>
      <c r="W44" s="12">
        <v>6.8</v>
      </c>
      <c r="X44" s="12">
        <v>6.8</v>
      </c>
      <c r="Y44" s="12">
        <v>3.8</v>
      </c>
      <c r="Z44" s="12">
        <v>2.6</v>
      </c>
      <c r="AA44" s="12">
        <v>2.8</v>
      </c>
      <c r="AB44" s="12">
        <v>4.8</v>
      </c>
      <c r="AC44" s="12">
        <v>2.9</v>
      </c>
      <c r="AD44" s="12">
        <v>1.9</v>
      </c>
      <c r="AE44" s="12">
        <v>-4</v>
      </c>
      <c r="AF44" s="12">
        <v>48.2</v>
      </c>
      <c r="AG44" s="12">
        <v>70</v>
      </c>
      <c r="AH44" s="12">
        <v>59.1</v>
      </c>
      <c r="AI44" s="12">
        <v>21.8</v>
      </c>
      <c r="AJ44" s="12">
        <v>2</v>
      </c>
      <c r="AK44" s="4">
        <v>91.1</v>
      </c>
      <c r="AL44" s="20">
        <v>2.677</v>
      </c>
      <c r="AM44" s="20">
        <v>4.5330000000000004</v>
      </c>
      <c r="AN44" s="20">
        <v>3.605</v>
      </c>
      <c r="AO44" s="20">
        <f>AM44-AL44</f>
        <v>1.8560000000000003</v>
      </c>
      <c r="AP44" s="5">
        <v>15366000</v>
      </c>
      <c r="AQ44" s="14">
        <v>3.5</v>
      </c>
      <c r="AR44" s="14">
        <v>33.200000000000003</v>
      </c>
      <c r="AS44" s="14">
        <v>43.6</v>
      </c>
      <c r="AT44" s="14">
        <v>49.2</v>
      </c>
      <c r="AU44" s="14">
        <v>53</v>
      </c>
      <c r="AV44" s="14">
        <v>17.3</v>
      </c>
      <c r="AW44" s="14">
        <v>31.6</v>
      </c>
      <c r="AX44" s="5">
        <v>2526.7015649999998</v>
      </c>
      <c r="AY44" s="5">
        <v>5711.652094</v>
      </c>
      <c r="AZ44" s="5">
        <v>5757.5131819999997</v>
      </c>
      <c r="BA44" s="20">
        <v>1.9675870348139255</v>
      </c>
      <c r="BB44" s="27">
        <v>1.9596199524940618</v>
      </c>
      <c r="BC44" s="20">
        <v>3.2588046958377803</v>
      </c>
      <c r="BF44" s="5">
        <v>973</v>
      </c>
      <c r="BG44" s="5">
        <v>2499</v>
      </c>
      <c r="BH44" s="5">
        <v>4917</v>
      </c>
      <c r="BI44" s="5">
        <v>1684</v>
      </c>
      <c r="BJ44" s="5">
        <v>3300</v>
      </c>
      <c r="BK44" s="5">
        <v>2492</v>
      </c>
      <c r="BL44" s="5">
        <v>1874</v>
      </c>
      <c r="BM44" s="5">
        <v>6107</v>
      </c>
      <c r="BN44" s="5">
        <v>5298.5249949999998</v>
      </c>
      <c r="BO44" s="5">
        <v>1330.5655320000001</v>
      </c>
      <c r="BP44" s="5">
        <v>2140</v>
      </c>
      <c r="BQ44" s="20">
        <v>51.51</v>
      </c>
      <c r="BR44" s="20">
        <v>51.51</v>
      </c>
      <c r="BS44" s="12">
        <v>76.628352490421463</v>
      </c>
      <c r="BT44" s="12">
        <v>97.483752707882019</v>
      </c>
      <c r="BU44" s="12">
        <v>47.580364395961475</v>
      </c>
      <c r="BV44" s="12">
        <v>76.400000000000006</v>
      </c>
      <c r="BW44" s="12">
        <v>89.2</v>
      </c>
      <c r="BX44" s="12">
        <v>46.4</v>
      </c>
      <c r="BY44" s="12">
        <v>50.438915563315391</v>
      </c>
      <c r="BZ44" s="12">
        <v>71.7</v>
      </c>
      <c r="CA44" s="12">
        <v>20.888940466519671</v>
      </c>
      <c r="CB44" s="12">
        <v>52.2</v>
      </c>
      <c r="CC44" s="12">
        <v>65.900000000000006</v>
      </c>
      <c r="CD44" s="12">
        <v>20</v>
      </c>
      <c r="CE44" s="32">
        <v>94</v>
      </c>
      <c r="CF44" s="32">
        <v>38</v>
      </c>
      <c r="CG44" s="27">
        <v>2.4736842105263159</v>
      </c>
      <c r="CH44" s="5">
        <v>840000</v>
      </c>
      <c r="CI44" s="5">
        <v>877000</v>
      </c>
      <c r="CJ44" s="4">
        <v>-4.2</v>
      </c>
      <c r="CK44" s="12">
        <v>7</v>
      </c>
      <c r="CM44" s="12">
        <v>17</v>
      </c>
      <c r="CN44" s="12">
        <v>11.2</v>
      </c>
      <c r="CQ44" s="4" t="s">
        <v>415</v>
      </c>
      <c r="CR44" s="4">
        <v>2</v>
      </c>
      <c r="CS44" s="4" t="s">
        <v>417</v>
      </c>
      <c r="CT44" s="4" t="s">
        <v>417</v>
      </c>
      <c r="CU44" s="12"/>
      <c r="CV44" s="4">
        <v>2</v>
      </c>
      <c r="CW44" s="4">
        <v>3</v>
      </c>
      <c r="CX44" s="20">
        <v>-0.46346952293223947</v>
      </c>
      <c r="CY44" s="4">
        <v>46</v>
      </c>
      <c r="CZ44" s="4">
        <v>74</v>
      </c>
      <c r="DA44" s="4">
        <v>98</v>
      </c>
      <c r="DB44" s="4">
        <v>207</v>
      </c>
      <c r="DC44" s="4">
        <v>36</v>
      </c>
      <c r="DD44" s="4">
        <v>38</v>
      </c>
      <c r="DE44" s="4">
        <v>45</v>
      </c>
      <c r="DF44" s="4">
        <v>68</v>
      </c>
      <c r="DG44" s="12">
        <v>50.156204219999999</v>
      </c>
      <c r="DH44" s="12">
        <v>26.618000030000001</v>
      </c>
      <c r="DI44" s="12">
        <v>38.387102124999998</v>
      </c>
      <c r="DJ44" s="12">
        <v>-23.538204189999998</v>
      </c>
      <c r="DK44" s="20">
        <v>0.7</v>
      </c>
      <c r="DL44" s="4">
        <v>16.7</v>
      </c>
      <c r="DM44" s="4">
        <v>32</v>
      </c>
      <c r="DN44" s="16">
        <v>0.12283872680000001</v>
      </c>
      <c r="DO44" s="4">
        <v>56.6</v>
      </c>
      <c r="DP44" s="4">
        <v>69.400000000000006</v>
      </c>
      <c r="DQ44" s="12">
        <v>70.400000000000006</v>
      </c>
      <c r="DR44" s="20">
        <v>0.45070422535211285</v>
      </c>
      <c r="DS44" s="49">
        <f t="shared" si="9"/>
        <v>0.48591549295774666</v>
      </c>
      <c r="DT44" s="20">
        <v>1.251359E-2</v>
      </c>
      <c r="DU44" s="4">
        <v>82</v>
      </c>
      <c r="DV44" s="4">
        <v>26</v>
      </c>
      <c r="DW44" s="12">
        <v>24.8</v>
      </c>
      <c r="DX44" s="4">
        <f t="shared" si="10"/>
        <v>56</v>
      </c>
      <c r="DY44" s="49">
        <f t="shared" si="11"/>
        <v>0.68292682926829273</v>
      </c>
      <c r="DZ44" s="16">
        <f t="shared" si="12"/>
        <v>0.7</v>
      </c>
      <c r="EA44" s="16">
        <f t="shared" si="13"/>
        <v>0.71794871794871795</v>
      </c>
      <c r="EB44" s="16">
        <f t="shared" si="14"/>
        <v>0.20137912242384473</v>
      </c>
      <c r="EC44" s="16">
        <f t="shared" si="15"/>
        <v>0.21133105980756023</v>
      </c>
      <c r="ED44" s="16">
        <f t="shared" si="16"/>
        <v>0.22242292134453923</v>
      </c>
      <c r="EE44" s="20">
        <f t="shared" si="17"/>
        <v>3.1538461538461537</v>
      </c>
      <c r="EF44" s="20">
        <f t="shared" si="18"/>
        <v>1.1486227092427712</v>
      </c>
      <c r="EG44" s="16">
        <v>-3.3402340000000003E-2</v>
      </c>
      <c r="EH44" s="4">
        <v>104</v>
      </c>
      <c r="EI44" s="4">
        <v>130</v>
      </c>
      <c r="EJ44" s="4">
        <v>58</v>
      </c>
      <c r="EK44" s="32">
        <v>36</v>
      </c>
      <c r="EL44" s="4">
        <v>31</v>
      </c>
      <c r="EM44" s="55">
        <v>0.7615384615384615</v>
      </c>
      <c r="EN44" s="12">
        <v>4</v>
      </c>
      <c r="EO44" s="12">
        <v>3.9</v>
      </c>
      <c r="EP44" s="4" t="s">
        <v>481</v>
      </c>
      <c r="EQ44" s="20">
        <v>4.38</v>
      </c>
      <c r="ER44" s="4">
        <v>5.3</v>
      </c>
      <c r="ES44" s="4">
        <v>4.8</v>
      </c>
      <c r="ET44" s="4">
        <v>4.5999999999999996</v>
      </c>
      <c r="EU44" s="4">
        <v>3.5</v>
      </c>
      <c r="EV44" s="4">
        <v>4.3</v>
      </c>
      <c r="EW44" s="20">
        <f>AVERAGE(ER44:EV44)</f>
        <v>4.5</v>
      </c>
      <c r="EY44" s="4">
        <v>0.81100000000000005</v>
      </c>
      <c r="EZ44" s="4">
        <v>99</v>
      </c>
      <c r="FA44" s="4">
        <v>72.8</v>
      </c>
      <c r="FB44" s="4">
        <v>116</v>
      </c>
      <c r="FC44" s="4">
        <v>109</v>
      </c>
      <c r="FD44" s="4">
        <v>85</v>
      </c>
      <c r="FE44" s="4">
        <v>100</v>
      </c>
      <c r="FF44" s="4">
        <v>2.7</v>
      </c>
      <c r="FG44" s="4">
        <v>49</v>
      </c>
      <c r="FH44" s="4">
        <v>91.3</v>
      </c>
      <c r="FI44" s="4">
        <v>91.1</v>
      </c>
      <c r="FJ44" s="4">
        <v>113</v>
      </c>
      <c r="FK44" s="4">
        <v>69.5</v>
      </c>
      <c r="FM44" s="4">
        <v>149</v>
      </c>
      <c r="FN44" s="4">
        <v>109</v>
      </c>
      <c r="FO44" s="4">
        <v>0.45500000000000002</v>
      </c>
      <c r="FP44" s="4">
        <v>5.7</v>
      </c>
      <c r="FQ44" s="4">
        <v>1.6</v>
      </c>
      <c r="FR44" s="4">
        <v>24</v>
      </c>
      <c r="FS44" s="4">
        <v>36</v>
      </c>
      <c r="FT44" s="4">
        <v>69</v>
      </c>
      <c r="FU44" s="4">
        <v>33.299999999999997</v>
      </c>
      <c r="FV44" s="12">
        <v>12.2</v>
      </c>
      <c r="FW44" s="4">
        <v>57</v>
      </c>
      <c r="FX44" s="4">
        <v>51</v>
      </c>
    </row>
    <row r="45" spans="1:180">
      <c r="A45" s="4" t="s">
        <v>482</v>
      </c>
      <c r="B45" s="4" t="s">
        <v>4</v>
      </c>
      <c r="C45" s="4">
        <v>0</v>
      </c>
      <c r="D45" s="4">
        <v>0</v>
      </c>
      <c r="E45" s="4">
        <v>0</v>
      </c>
      <c r="F45" s="4">
        <v>1</v>
      </c>
      <c r="G45" s="4">
        <v>0</v>
      </c>
      <c r="H45" s="4">
        <v>0</v>
      </c>
      <c r="I45" s="4">
        <v>0</v>
      </c>
      <c r="J45" s="4">
        <v>0</v>
      </c>
      <c r="K45" s="4">
        <v>0</v>
      </c>
      <c r="L45" s="4">
        <v>0</v>
      </c>
      <c r="M45" s="5">
        <v>0</v>
      </c>
      <c r="N45" s="4">
        <v>1</v>
      </c>
      <c r="O45" s="4">
        <v>0</v>
      </c>
      <c r="P45" s="4">
        <v>0</v>
      </c>
      <c r="Q45" s="4">
        <v>0</v>
      </c>
      <c r="R45" s="20">
        <v>4.4000000000000004</v>
      </c>
      <c r="S45" s="20">
        <v>1.35</v>
      </c>
      <c r="U45" s="5">
        <v>632000</v>
      </c>
      <c r="V45" s="12">
        <v>3.2</v>
      </c>
      <c r="W45" s="12"/>
      <c r="X45" s="12">
        <v>6.8</v>
      </c>
      <c r="Y45" s="12">
        <v>7.1</v>
      </c>
      <c r="Z45" s="12"/>
      <c r="AA45" s="12">
        <v>5.7</v>
      </c>
      <c r="AB45" s="12">
        <v>6.25</v>
      </c>
      <c r="AC45" s="12">
        <v>-0.2</v>
      </c>
      <c r="AD45" s="12">
        <v>1.4</v>
      </c>
      <c r="AE45" s="12">
        <v>-1.1000000000000001</v>
      </c>
      <c r="AF45" s="12">
        <v>9.8000000000000007</v>
      </c>
      <c r="AG45" s="12">
        <v>27.9</v>
      </c>
      <c r="AH45" s="12">
        <v>18.850000000000001</v>
      </c>
      <c r="AI45" s="12">
        <v>18.100000000000001</v>
      </c>
      <c r="AJ45" s="12"/>
      <c r="AK45" s="4">
        <v>56.7</v>
      </c>
      <c r="AL45" s="20"/>
      <c r="AM45" s="20"/>
      <c r="AN45" s="20"/>
      <c r="AO45" s="20"/>
      <c r="AP45" s="5">
        <v>286000</v>
      </c>
      <c r="AQ45" s="14">
        <v>3.2</v>
      </c>
      <c r="AR45" s="14">
        <v>45.4</v>
      </c>
      <c r="AS45" s="14">
        <v>45.7</v>
      </c>
      <c r="AT45" s="14">
        <v>51.1</v>
      </c>
      <c r="AU45" s="14">
        <v>51.4</v>
      </c>
      <c r="AV45" s="14">
        <v>39.6</v>
      </c>
      <c r="AW45" s="14">
        <v>38.9</v>
      </c>
      <c r="AX45" s="5">
        <v>2481.5924020000002</v>
      </c>
      <c r="AY45" s="5">
        <v>2032.4303050000001</v>
      </c>
      <c r="AZ45" s="5">
        <v>1738.1654249999999</v>
      </c>
      <c r="BB45" s="27">
        <v>1.0386740331491713</v>
      </c>
      <c r="BI45" s="5">
        <v>543</v>
      </c>
      <c r="BJ45" s="5">
        <v>564</v>
      </c>
      <c r="BK45" s="5">
        <v>553.5</v>
      </c>
      <c r="BL45" s="5"/>
      <c r="BM45" s="5"/>
      <c r="BN45" s="5">
        <v>1339.632439</v>
      </c>
      <c r="BO45" s="5">
        <v>414.98962469999998</v>
      </c>
      <c r="BP45" s="5">
        <v>450</v>
      </c>
      <c r="CE45" s="32">
        <v>10</v>
      </c>
      <c r="CF45" s="32">
        <v>29</v>
      </c>
      <c r="CG45" s="27">
        <v>0.34482758620689657</v>
      </c>
      <c r="CU45" s="12"/>
      <c r="CV45" s="4">
        <v>2</v>
      </c>
      <c r="DB45" s="4" t="s">
        <v>404</v>
      </c>
      <c r="DF45" s="4">
        <v>50</v>
      </c>
      <c r="DG45" s="12">
        <v>85.898803709999996</v>
      </c>
      <c r="DH45" s="12">
        <v>77.355003359999998</v>
      </c>
      <c r="DI45" s="12">
        <v>81.626903534999997</v>
      </c>
      <c r="DJ45" s="12">
        <v>-8.5438003499999979</v>
      </c>
      <c r="DL45" s="4">
        <v>41.2</v>
      </c>
      <c r="DM45" s="4">
        <v>38</v>
      </c>
      <c r="DN45" s="16">
        <v>0.310182233433</v>
      </c>
      <c r="DO45" s="4">
        <v>42.5</v>
      </c>
      <c r="DP45" s="4">
        <v>56.2</v>
      </c>
      <c r="DQ45" s="12">
        <v>58.8</v>
      </c>
      <c r="DR45" s="20">
        <v>0.32235294117647068</v>
      </c>
      <c r="DS45" s="49">
        <f t="shared" si="9"/>
        <v>0.38352941176470584</v>
      </c>
      <c r="DT45" s="20">
        <v>-3.4828799999999998E-3</v>
      </c>
      <c r="DU45" s="4">
        <v>165</v>
      </c>
      <c r="DV45" s="4">
        <v>83</v>
      </c>
      <c r="DW45" s="12">
        <v>67.400000000000006</v>
      </c>
      <c r="DX45" s="4">
        <f t="shared" si="10"/>
        <v>82</v>
      </c>
      <c r="DY45" s="49">
        <f t="shared" si="11"/>
        <v>0.49696969696969695</v>
      </c>
      <c r="DZ45" s="16">
        <f t="shared" si="12"/>
        <v>0.50306748466257667</v>
      </c>
      <c r="EA45" s="16">
        <f t="shared" si="13"/>
        <v>0.50931677018633537</v>
      </c>
      <c r="EB45" s="16">
        <f t="shared" si="14"/>
        <v>0.12046477388592869</v>
      </c>
      <c r="EC45" s="16">
        <f t="shared" si="15"/>
        <v>0.1227469845440915</v>
      </c>
      <c r="ED45" s="16">
        <f t="shared" si="16"/>
        <v>0.12511626343331111</v>
      </c>
      <c r="EE45" s="20">
        <f t="shared" si="17"/>
        <v>1.9879518072289157</v>
      </c>
      <c r="EF45" s="20">
        <f t="shared" si="18"/>
        <v>0.68710486610398203</v>
      </c>
      <c r="EG45" s="16">
        <v>0.19607199</v>
      </c>
      <c r="EH45" s="4">
        <v>39</v>
      </c>
      <c r="EI45" s="4">
        <v>248</v>
      </c>
      <c r="EJ45" s="4">
        <v>167</v>
      </c>
      <c r="EK45" s="32"/>
      <c r="EL45" s="4">
        <v>122</v>
      </c>
      <c r="EM45" s="55">
        <v>0.50806451612903225</v>
      </c>
      <c r="EN45" s="12">
        <v>2</v>
      </c>
      <c r="EO45" s="12">
        <v>2</v>
      </c>
      <c r="EP45" s="4" t="s">
        <v>483</v>
      </c>
      <c r="EQ45" s="20">
        <v>-11.4</v>
      </c>
      <c r="EY45" s="4">
        <v>0.40200000000000002</v>
      </c>
      <c r="EZ45" s="4">
        <v>102</v>
      </c>
      <c r="FA45" s="4">
        <v>56.6</v>
      </c>
      <c r="FB45" s="4">
        <v>120</v>
      </c>
      <c r="FC45" s="4">
        <v>102</v>
      </c>
      <c r="FF45" s="4">
        <v>6</v>
      </c>
      <c r="FG45" s="4">
        <v>85</v>
      </c>
      <c r="FH45" s="4">
        <v>49.4</v>
      </c>
      <c r="FI45" s="4">
        <v>63.4</v>
      </c>
      <c r="FJ45" s="4">
        <v>94</v>
      </c>
      <c r="FK45" s="4">
        <v>38.5</v>
      </c>
      <c r="FM45" s="4">
        <v>487</v>
      </c>
      <c r="FN45" s="4">
        <v>88</v>
      </c>
      <c r="FP45" s="4">
        <v>37.5</v>
      </c>
      <c r="FQ45" s="4">
        <v>28.5</v>
      </c>
      <c r="FR45" s="4">
        <v>43</v>
      </c>
      <c r="FS45" s="4">
        <v>43</v>
      </c>
      <c r="FT45" s="4">
        <v>69</v>
      </c>
      <c r="FU45" s="4">
        <v>35.6</v>
      </c>
      <c r="FV45" s="12">
        <v>0</v>
      </c>
      <c r="FW45" s="4">
        <v>139</v>
      </c>
      <c r="FX45" s="4">
        <v>140</v>
      </c>
    </row>
    <row r="46" spans="1:180">
      <c r="A46" s="4" t="s">
        <v>484</v>
      </c>
      <c r="B46" s="4" t="s">
        <v>4</v>
      </c>
      <c r="C46" s="4">
        <v>0</v>
      </c>
      <c r="D46" s="4">
        <v>0</v>
      </c>
      <c r="E46" s="4">
        <v>0</v>
      </c>
      <c r="F46" s="4">
        <v>1</v>
      </c>
      <c r="G46" s="4">
        <v>0</v>
      </c>
      <c r="H46" s="4">
        <v>0</v>
      </c>
      <c r="I46" s="4">
        <v>0</v>
      </c>
      <c r="J46" s="4">
        <v>0</v>
      </c>
      <c r="K46" s="4">
        <v>0</v>
      </c>
      <c r="L46" s="4">
        <v>0</v>
      </c>
      <c r="M46" s="5">
        <v>0</v>
      </c>
      <c r="N46" s="4">
        <v>1</v>
      </c>
      <c r="O46" s="4">
        <v>1</v>
      </c>
      <c r="P46" s="4">
        <v>0</v>
      </c>
      <c r="Q46" s="4">
        <v>0</v>
      </c>
      <c r="R46" s="20">
        <v>6.4545454545454541</v>
      </c>
      <c r="S46" s="20">
        <v>0.75757575757575757</v>
      </c>
      <c r="T46" s="4">
        <v>1.72</v>
      </c>
      <c r="U46" s="5">
        <v>2668000</v>
      </c>
      <c r="V46" s="12">
        <v>3.5</v>
      </c>
      <c r="W46" s="12">
        <v>5.9</v>
      </c>
      <c r="X46" s="12">
        <v>6</v>
      </c>
      <c r="Y46" s="12">
        <v>6.6</v>
      </c>
      <c r="Z46" s="12">
        <v>6.1</v>
      </c>
      <c r="AA46" s="12">
        <v>6.4</v>
      </c>
      <c r="AB46" s="12">
        <v>6.2</v>
      </c>
      <c r="AC46" s="12">
        <v>-0.5</v>
      </c>
      <c r="AD46" s="12">
        <v>0.2</v>
      </c>
      <c r="AE46" s="12">
        <v>0.4</v>
      </c>
      <c r="AF46" s="12">
        <v>31.9</v>
      </c>
      <c r="AG46" s="12">
        <v>53.4</v>
      </c>
      <c r="AH46" s="12">
        <v>42.65</v>
      </c>
      <c r="AI46" s="12">
        <v>21.5</v>
      </c>
      <c r="AJ46" s="12"/>
      <c r="AK46" s="4">
        <v>73.900000000000006</v>
      </c>
      <c r="AL46" s="20"/>
      <c r="AM46" s="20">
        <v>3.1429999999999998</v>
      </c>
      <c r="AN46" s="20">
        <v>3.1429999999999998</v>
      </c>
      <c r="AO46" s="20">
        <f>AM46-AL46</f>
        <v>3.1429999999999998</v>
      </c>
      <c r="AP46" s="5">
        <v>19622000</v>
      </c>
      <c r="AQ46" s="14">
        <v>2.2999999999999998</v>
      </c>
      <c r="AR46" s="14">
        <v>44.5</v>
      </c>
      <c r="AS46" s="14">
        <v>41.2</v>
      </c>
      <c r="AT46" s="14">
        <v>50.4</v>
      </c>
      <c r="AU46" s="14">
        <v>48</v>
      </c>
      <c r="AV46" s="14">
        <v>38.799999999999997</v>
      </c>
      <c r="AW46" s="14">
        <v>36.200000000000003</v>
      </c>
      <c r="AX46" s="5">
        <v>959.15212169999995</v>
      </c>
      <c r="AY46" s="5">
        <v>1644.252682</v>
      </c>
      <c r="AZ46" s="5">
        <v>1576.3727100000001</v>
      </c>
      <c r="BB46" s="27">
        <v>1.968833481745325</v>
      </c>
      <c r="BC46" s="20">
        <v>2.2069597069597071</v>
      </c>
      <c r="BI46" s="5">
        <v>1123</v>
      </c>
      <c r="BJ46" s="5">
        <v>2211</v>
      </c>
      <c r="BK46" s="5">
        <v>1667</v>
      </c>
      <c r="BL46" s="5">
        <v>1092</v>
      </c>
      <c r="BM46" s="5">
        <v>2410</v>
      </c>
      <c r="BN46" s="5">
        <v>682.20588020000002</v>
      </c>
      <c r="BO46" s="5">
        <v>94.856243969999994</v>
      </c>
      <c r="BP46" s="5">
        <v>130</v>
      </c>
      <c r="CE46" s="32">
        <v>28</v>
      </c>
      <c r="CF46" s="32">
        <v>73</v>
      </c>
      <c r="CG46" s="27">
        <v>0.38356164383561642</v>
      </c>
      <c r="CU46" s="12"/>
      <c r="CV46" s="4">
        <v>1</v>
      </c>
      <c r="DB46" s="4">
        <v>181</v>
      </c>
      <c r="DE46" s="4">
        <v>80</v>
      </c>
      <c r="DF46" s="4">
        <v>48</v>
      </c>
      <c r="DG46" s="12">
        <v>68.204147340000006</v>
      </c>
      <c r="DH46" s="12">
        <v>48.718898770000003</v>
      </c>
      <c r="DI46" s="12">
        <v>58.461523055000001</v>
      </c>
      <c r="DJ46" s="12">
        <v>-19.485248570000003</v>
      </c>
      <c r="DL46" s="4">
        <v>85.4</v>
      </c>
      <c r="DM46" s="4">
        <v>60</v>
      </c>
      <c r="DN46" s="16">
        <v>0.35076913832999995</v>
      </c>
      <c r="DO46" s="4">
        <v>41.7</v>
      </c>
      <c r="DP46" s="4">
        <v>51.2</v>
      </c>
      <c r="DQ46" s="12">
        <v>48.6</v>
      </c>
      <c r="DR46" s="20">
        <v>0.21939953810623558</v>
      </c>
      <c r="DS46" s="49">
        <f t="shared" si="9"/>
        <v>0.15935334872979212</v>
      </c>
      <c r="DT46" s="20">
        <v>-8.3728129999999998E-2</v>
      </c>
      <c r="DU46" s="4">
        <v>175</v>
      </c>
      <c r="DV46" s="4">
        <v>128</v>
      </c>
      <c r="DW46" s="12">
        <v>90.2</v>
      </c>
      <c r="DX46" s="4">
        <f t="shared" si="10"/>
        <v>47</v>
      </c>
      <c r="DY46" s="49">
        <f t="shared" si="11"/>
        <v>0.26857142857142857</v>
      </c>
      <c r="DZ46" s="16">
        <f t="shared" si="12"/>
        <v>0.27167630057803466</v>
      </c>
      <c r="EA46" s="16">
        <f t="shared" si="13"/>
        <v>0.27485380116959063</v>
      </c>
      <c r="EB46" s="16">
        <f t="shared" si="14"/>
        <v>5.4833036041184079E-2</v>
      </c>
      <c r="EC46" s="16">
        <f t="shared" si="15"/>
        <v>5.5644108403205259E-2</v>
      </c>
      <c r="ED46" s="16">
        <f t="shared" si="16"/>
        <v>5.6478328562074846E-2</v>
      </c>
      <c r="EE46" s="20">
        <f t="shared" si="17"/>
        <v>1.3671875</v>
      </c>
      <c r="EF46" s="20">
        <f t="shared" si="18"/>
        <v>0.31275571000389757</v>
      </c>
      <c r="EG46" s="16">
        <v>0.55089447999999996</v>
      </c>
      <c r="EH46" s="4">
        <v>12</v>
      </c>
      <c r="EI46" s="4">
        <v>302</v>
      </c>
      <c r="EJ46" s="4">
        <v>210</v>
      </c>
      <c r="EK46" s="32">
        <v>108</v>
      </c>
      <c r="EL46" s="4">
        <v>108</v>
      </c>
      <c r="EM46" s="55">
        <v>0.64238410596026485</v>
      </c>
      <c r="EN46" s="12">
        <v>1.8</v>
      </c>
      <c r="EO46" s="12">
        <v>0.1</v>
      </c>
      <c r="EP46" s="4" t="s">
        <v>485</v>
      </c>
      <c r="EQ46" s="20">
        <v>4.1399999999999997</v>
      </c>
      <c r="ER46" s="4">
        <v>3.5</v>
      </c>
      <c r="ES46" s="4">
        <v>3.3</v>
      </c>
      <c r="ET46" s="12">
        <v>4</v>
      </c>
      <c r="EU46" s="12">
        <v>4</v>
      </c>
      <c r="EV46" s="4">
        <v>4.5</v>
      </c>
      <c r="EW46" s="20">
        <f>AVERAGE(ER46:EV46)</f>
        <v>3.8600000000000003</v>
      </c>
      <c r="EZ46" s="4">
        <v>103</v>
      </c>
      <c r="FB46" s="4">
        <v>111</v>
      </c>
      <c r="FC46" s="4">
        <v>110</v>
      </c>
      <c r="FE46" s="4">
        <v>890</v>
      </c>
      <c r="FF46" s="4">
        <v>6.3</v>
      </c>
      <c r="FG46" s="4">
        <v>101</v>
      </c>
      <c r="FO46" s="4">
        <v>0.217</v>
      </c>
      <c r="FP46" s="4">
        <v>22.1</v>
      </c>
      <c r="FQ46" s="4">
        <v>9.5</v>
      </c>
      <c r="FR46" s="4">
        <v>41</v>
      </c>
      <c r="FS46" s="4">
        <v>43</v>
      </c>
      <c r="FT46" s="4">
        <v>64</v>
      </c>
      <c r="FV46" s="12">
        <v>12</v>
      </c>
      <c r="FW46" s="4">
        <v>122</v>
      </c>
      <c r="FX46" s="4">
        <v>130</v>
      </c>
    </row>
    <row r="47" spans="1:180">
      <c r="A47" s="4" t="s">
        <v>486</v>
      </c>
      <c r="B47" s="4" t="s">
        <v>4</v>
      </c>
      <c r="C47" s="4">
        <v>0</v>
      </c>
      <c r="D47" s="4">
        <v>0</v>
      </c>
      <c r="E47" s="4">
        <v>0</v>
      </c>
      <c r="F47" s="4">
        <v>1</v>
      </c>
      <c r="G47" s="4">
        <v>0</v>
      </c>
      <c r="H47" s="4">
        <v>0</v>
      </c>
      <c r="I47" s="4">
        <v>0</v>
      </c>
      <c r="J47" s="4">
        <v>0</v>
      </c>
      <c r="K47" s="4">
        <v>0</v>
      </c>
      <c r="L47" s="4">
        <v>0</v>
      </c>
      <c r="M47" s="5">
        <v>0</v>
      </c>
      <c r="N47" s="4">
        <v>1</v>
      </c>
      <c r="O47" s="4">
        <v>0</v>
      </c>
      <c r="P47" s="4">
        <v>0</v>
      </c>
      <c r="Q47" s="4">
        <v>0</v>
      </c>
      <c r="R47" s="20">
        <v>8.8928571428571423</v>
      </c>
      <c r="S47" s="20">
        <v>0</v>
      </c>
      <c r="T47" s="20">
        <v>1.6</v>
      </c>
      <c r="U47" s="5">
        <v>46812000</v>
      </c>
      <c r="V47" s="12">
        <v>3</v>
      </c>
      <c r="W47" s="12">
        <v>6</v>
      </c>
      <c r="X47" s="12">
        <v>5.9</v>
      </c>
      <c r="Y47" s="12">
        <v>6.3</v>
      </c>
      <c r="Z47" s="12">
        <v>6.5</v>
      </c>
      <c r="AA47" s="12">
        <v>6</v>
      </c>
      <c r="AB47" s="12">
        <v>5.95</v>
      </c>
      <c r="AC47" s="12">
        <v>-0.3</v>
      </c>
      <c r="AD47" s="12">
        <v>0.3</v>
      </c>
      <c r="AE47" s="12">
        <v>9.9999999999999645E-2</v>
      </c>
      <c r="AF47" s="12">
        <v>22.3</v>
      </c>
      <c r="AG47" s="12">
        <v>27.9</v>
      </c>
      <c r="AH47" s="12">
        <v>25.1</v>
      </c>
      <c r="AI47" s="12">
        <v>5.6</v>
      </c>
      <c r="AJ47" s="12"/>
      <c r="AK47" s="4">
        <v>76.400000000000006</v>
      </c>
      <c r="AL47" s="20">
        <v>0.61799999999999999</v>
      </c>
      <c r="AM47" s="20">
        <v>2.2429999999999999</v>
      </c>
      <c r="AN47" s="20">
        <v>1.4304999999999999</v>
      </c>
      <c r="AO47" s="20"/>
      <c r="AP47" s="5">
        <v>1105000</v>
      </c>
      <c r="AQ47" s="14">
        <v>2.9</v>
      </c>
      <c r="AR47" s="14">
        <v>42.1</v>
      </c>
      <c r="AS47" s="14">
        <v>41.3</v>
      </c>
      <c r="AT47" s="14">
        <v>49.8</v>
      </c>
      <c r="AU47" s="14">
        <v>47.9</v>
      </c>
      <c r="AV47" s="14">
        <v>34.9</v>
      </c>
      <c r="AW47" s="14">
        <v>35.1</v>
      </c>
      <c r="AX47" s="5">
        <v>937.90801529999999</v>
      </c>
      <c r="AY47" s="5">
        <v>322.68477109999998</v>
      </c>
      <c r="BA47" s="20">
        <v>0.56683168316831678</v>
      </c>
      <c r="BB47" s="27">
        <v>0.86707566462167684</v>
      </c>
      <c r="BG47" s="5">
        <v>808</v>
      </c>
      <c r="BH47" s="5">
        <v>458</v>
      </c>
      <c r="BI47" s="5">
        <v>489</v>
      </c>
      <c r="BJ47" s="5">
        <v>424</v>
      </c>
      <c r="BK47" s="5">
        <v>456.5</v>
      </c>
      <c r="BL47" s="5"/>
      <c r="BM47" s="5"/>
      <c r="BN47" s="5">
        <v>1362.5859840000001</v>
      </c>
      <c r="BO47" s="5">
        <v>778.27653910000004</v>
      </c>
      <c r="BP47" s="5">
        <v>670</v>
      </c>
      <c r="CE47" s="32">
        <v>7</v>
      </c>
      <c r="CF47" s="32">
        <v>74</v>
      </c>
      <c r="CG47" s="27">
        <v>9.45945945945946E-2</v>
      </c>
      <c r="CU47" s="12"/>
      <c r="CV47" s="4">
        <v>1</v>
      </c>
      <c r="CY47" s="4">
        <v>27</v>
      </c>
      <c r="CZ47" s="4">
        <v>48</v>
      </c>
      <c r="DA47" s="4">
        <v>66</v>
      </c>
      <c r="DB47" s="4">
        <v>129</v>
      </c>
      <c r="DF47" s="4">
        <v>80</v>
      </c>
      <c r="DG47" s="12">
        <v>79.299583440000006</v>
      </c>
      <c r="DH47" s="12">
        <v>67.789299009999993</v>
      </c>
      <c r="DI47" s="12">
        <v>73.544441225</v>
      </c>
      <c r="DJ47" s="12">
        <v>-11.510284430000013</v>
      </c>
      <c r="DL47" s="4">
        <v>49.4</v>
      </c>
      <c r="DM47" s="4">
        <v>58</v>
      </c>
      <c r="DN47" s="16">
        <v>0.42655775910499999</v>
      </c>
      <c r="DO47" s="4">
        <v>41.3</v>
      </c>
      <c r="DP47" s="12">
        <v>52</v>
      </c>
      <c r="DQ47" s="12">
        <v>50.8</v>
      </c>
      <c r="DR47" s="20">
        <v>0.24485125858123574</v>
      </c>
      <c r="DS47" s="49">
        <f t="shared" si="9"/>
        <v>0.21739130434782608</v>
      </c>
      <c r="DT47" s="20">
        <v>-6.1664620000000003E-2</v>
      </c>
      <c r="DU47" s="4">
        <v>143</v>
      </c>
      <c r="DV47" s="4">
        <v>81</v>
      </c>
      <c r="DW47" s="12">
        <v>89.8</v>
      </c>
      <c r="DX47" s="4">
        <f t="shared" si="10"/>
        <v>62</v>
      </c>
      <c r="DY47" s="49">
        <f t="shared" si="11"/>
        <v>0.43356643356643354</v>
      </c>
      <c r="DZ47" s="16">
        <f t="shared" si="12"/>
        <v>0.43971631205673761</v>
      </c>
      <c r="EA47" s="16">
        <f t="shared" si="13"/>
        <v>0.4460431654676259</v>
      </c>
      <c r="EB47" s="16">
        <f t="shared" si="14"/>
        <v>9.9652375965078893E-2</v>
      </c>
      <c r="EC47" s="16">
        <f t="shared" si="15"/>
        <v>0.10168554180888065</v>
      </c>
      <c r="ED47" s="16">
        <f t="shared" si="16"/>
        <v>0.10380161675518811</v>
      </c>
      <c r="EE47" s="20">
        <f t="shared" si="17"/>
        <v>1.7654320987654322</v>
      </c>
      <c r="EF47" s="20">
        <f t="shared" si="18"/>
        <v>0.56839547558746784</v>
      </c>
      <c r="EG47" s="16">
        <v>0.36227048000000001</v>
      </c>
      <c r="EH47" s="4">
        <v>48</v>
      </c>
      <c r="EI47" s="4">
        <v>220</v>
      </c>
      <c r="EJ47" s="4">
        <v>125</v>
      </c>
      <c r="EK47" s="32">
        <v>185</v>
      </c>
      <c r="EL47" s="4">
        <v>207</v>
      </c>
      <c r="EM47" s="55">
        <v>5.909090909090909E-2</v>
      </c>
      <c r="EN47" s="12">
        <v>2.8</v>
      </c>
      <c r="EO47" s="12">
        <v>0.9</v>
      </c>
      <c r="EP47" s="4" t="s">
        <v>487</v>
      </c>
      <c r="EQ47" s="20">
        <v>-4.18</v>
      </c>
      <c r="ER47" s="4">
        <v>1.9</v>
      </c>
      <c r="ES47" s="4">
        <v>3.4</v>
      </c>
      <c r="ET47" s="4">
        <v>3.3</v>
      </c>
      <c r="EU47" s="4">
        <v>3.5</v>
      </c>
      <c r="EV47" s="4">
        <v>3.6</v>
      </c>
      <c r="EW47" s="20">
        <f>AVERAGE(ER47:EV47)</f>
        <v>3.1399999999999997</v>
      </c>
      <c r="EZ47" s="4">
        <v>102</v>
      </c>
      <c r="FB47" s="4">
        <v>115</v>
      </c>
      <c r="FC47" s="4">
        <v>107</v>
      </c>
      <c r="FE47" s="4">
        <v>870</v>
      </c>
      <c r="FF47" s="4">
        <v>6.7</v>
      </c>
      <c r="FG47" s="4">
        <v>100</v>
      </c>
      <c r="FK47" s="4">
        <v>27.4</v>
      </c>
      <c r="FM47" s="4">
        <v>120</v>
      </c>
      <c r="FN47" s="4">
        <v>56</v>
      </c>
      <c r="FO47" s="4">
        <v>0.21099999999999999</v>
      </c>
      <c r="FP47" s="4">
        <v>30.3</v>
      </c>
      <c r="FQ47" s="12">
        <v>14</v>
      </c>
      <c r="FR47" s="4">
        <v>45</v>
      </c>
      <c r="FS47" s="4">
        <v>44</v>
      </c>
      <c r="FT47" s="4">
        <v>56</v>
      </c>
      <c r="FW47" s="4">
        <v>143</v>
      </c>
      <c r="FX47" s="4">
        <v>142</v>
      </c>
    </row>
    <row r="48" spans="1:180">
      <c r="A48" s="4" t="s">
        <v>488</v>
      </c>
      <c r="B48" s="4" t="s">
        <v>414</v>
      </c>
      <c r="C48" s="4">
        <v>0</v>
      </c>
      <c r="D48" s="4">
        <v>0</v>
      </c>
      <c r="E48" s="4">
        <v>0</v>
      </c>
      <c r="F48" s="4">
        <v>0</v>
      </c>
      <c r="G48" s="4">
        <v>1</v>
      </c>
      <c r="H48" s="4">
        <v>0</v>
      </c>
      <c r="I48" s="4">
        <v>0</v>
      </c>
      <c r="J48" s="4">
        <v>0</v>
      </c>
      <c r="K48" s="4">
        <v>0</v>
      </c>
      <c r="L48" s="4">
        <v>0</v>
      </c>
      <c r="M48" s="5">
        <v>0</v>
      </c>
      <c r="N48" s="4">
        <v>1</v>
      </c>
      <c r="O48" s="4">
        <v>1</v>
      </c>
      <c r="P48" s="4">
        <v>0</v>
      </c>
      <c r="Q48" s="4">
        <v>0</v>
      </c>
      <c r="R48" s="20">
        <v>0</v>
      </c>
      <c r="S48" s="20">
        <v>10</v>
      </c>
      <c r="T48" s="20">
        <v>7</v>
      </c>
      <c r="U48" s="5">
        <v>3500000</v>
      </c>
      <c r="V48" s="12">
        <v>2.7</v>
      </c>
      <c r="W48" s="12">
        <v>7</v>
      </c>
      <c r="X48" s="12">
        <v>7</v>
      </c>
      <c r="Y48" s="12">
        <v>3.7</v>
      </c>
      <c r="Z48" s="12">
        <v>3</v>
      </c>
      <c r="AA48" s="12">
        <v>3</v>
      </c>
      <c r="AB48" s="12">
        <v>5</v>
      </c>
      <c r="AC48" s="12">
        <v>3.2</v>
      </c>
      <c r="AD48" s="12">
        <v>1.3</v>
      </c>
      <c r="AE48" s="12">
        <v>-4</v>
      </c>
      <c r="AF48" s="12">
        <v>36.6</v>
      </c>
      <c r="AG48" s="12">
        <v>47.1</v>
      </c>
      <c r="AH48" s="12">
        <v>41.85</v>
      </c>
      <c r="AI48" s="12">
        <v>10.5</v>
      </c>
      <c r="AJ48" s="12">
        <v>1</v>
      </c>
      <c r="AK48" s="4">
        <v>94.7</v>
      </c>
      <c r="AL48" s="20">
        <v>3.472</v>
      </c>
      <c r="AM48" s="20">
        <v>5.3330000000000002</v>
      </c>
      <c r="AN48" s="20">
        <v>4.4024999999999999</v>
      </c>
      <c r="AO48" s="20">
        <f>AM48-AL48</f>
        <v>1.8610000000000002</v>
      </c>
      <c r="AP48" s="5">
        <v>1369000</v>
      </c>
      <c r="AQ48" s="14">
        <v>3.5</v>
      </c>
      <c r="AR48" s="14">
        <v>34.700000000000003</v>
      </c>
      <c r="AS48" s="14">
        <v>40</v>
      </c>
      <c r="AT48" s="14">
        <v>54.5</v>
      </c>
      <c r="AU48" s="14">
        <v>54.2</v>
      </c>
      <c r="AV48" s="14">
        <v>14.6</v>
      </c>
      <c r="AW48" s="14">
        <v>23.7</v>
      </c>
      <c r="AX48" s="5">
        <v>3659.5390339999999</v>
      </c>
      <c r="AY48" s="5">
        <v>5483.9703289999998</v>
      </c>
      <c r="AZ48" s="5">
        <v>5529.1448200000004</v>
      </c>
      <c r="BB48" s="27">
        <v>1.6693702290076335</v>
      </c>
      <c r="BC48" s="20">
        <v>2.7402777777777776</v>
      </c>
      <c r="BI48" s="5">
        <v>2096</v>
      </c>
      <c r="BJ48" s="5">
        <v>3499</v>
      </c>
      <c r="BK48" s="5">
        <v>2797.5</v>
      </c>
      <c r="BL48" s="5">
        <v>2160</v>
      </c>
      <c r="BM48" s="5">
        <v>5919</v>
      </c>
      <c r="BN48" s="5">
        <v>4903.198574</v>
      </c>
      <c r="BO48" s="5">
        <v>1834.8201309999999</v>
      </c>
      <c r="BP48" s="5">
        <v>2640</v>
      </c>
      <c r="BQ48" s="20">
        <v>46</v>
      </c>
      <c r="BR48" s="20">
        <v>46</v>
      </c>
      <c r="BS48" s="12">
        <v>76.397881106533248</v>
      </c>
      <c r="BT48" s="12">
        <v>100</v>
      </c>
      <c r="BU48" s="12">
        <v>53.587962962962962</v>
      </c>
      <c r="BV48" s="12">
        <v>97.6</v>
      </c>
      <c r="BW48" s="12">
        <v>97.6</v>
      </c>
      <c r="BX48" s="12">
        <v>97.6</v>
      </c>
      <c r="BY48" s="12" t="s">
        <v>404</v>
      </c>
      <c r="BZ48" s="12">
        <v>21.7</v>
      </c>
      <c r="CA48" s="12" t="s">
        <v>404</v>
      </c>
      <c r="CB48" s="12">
        <v>96.2</v>
      </c>
      <c r="CC48" s="12">
        <v>98.1</v>
      </c>
      <c r="CD48" s="12">
        <v>94.8</v>
      </c>
      <c r="CE48" s="32">
        <v>88</v>
      </c>
      <c r="CF48" s="32">
        <v>45</v>
      </c>
      <c r="CG48" s="27">
        <v>1.9555555555555555</v>
      </c>
      <c r="CH48" s="5">
        <v>139000</v>
      </c>
      <c r="CI48" s="5">
        <v>139000</v>
      </c>
      <c r="CJ48" s="4">
        <v>0</v>
      </c>
      <c r="CK48" s="12">
        <v>13.1</v>
      </c>
      <c r="CL48" s="12">
        <v>16.600000000000001</v>
      </c>
      <c r="CM48" s="12">
        <v>27.3</v>
      </c>
      <c r="CN48" s="12">
        <v>22.9</v>
      </c>
      <c r="CO48" s="12">
        <v>29.1</v>
      </c>
      <c r="CU48" s="12"/>
      <c r="CV48" s="4">
        <v>4</v>
      </c>
      <c r="CW48" s="4">
        <v>2</v>
      </c>
      <c r="CX48" s="20">
        <v>0.16014991728542743</v>
      </c>
      <c r="CY48" s="4">
        <v>62</v>
      </c>
      <c r="CZ48" s="4">
        <v>83</v>
      </c>
      <c r="DA48" s="4">
        <v>101</v>
      </c>
      <c r="DB48" s="4">
        <v>199</v>
      </c>
      <c r="DC48" s="4">
        <v>10</v>
      </c>
      <c r="DD48" s="4">
        <v>27</v>
      </c>
      <c r="DE48" s="4">
        <v>17</v>
      </c>
      <c r="DF48" s="4">
        <v>28</v>
      </c>
      <c r="DG48" s="12">
        <v>51.248996730000002</v>
      </c>
      <c r="DH48" s="12">
        <v>26.030899049999999</v>
      </c>
      <c r="DI48" s="12">
        <v>38.639947890000002</v>
      </c>
      <c r="DJ48" s="12">
        <v>-25.218097680000003</v>
      </c>
      <c r="DK48" s="4">
        <v>0.67</v>
      </c>
      <c r="DL48" s="4">
        <v>1.1000000000000001</v>
      </c>
      <c r="DM48" s="4">
        <v>33</v>
      </c>
      <c r="DN48" s="16">
        <v>0.12751182803700001</v>
      </c>
      <c r="DO48" s="4">
        <v>61.6</v>
      </c>
      <c r="DP48" s="4">
        <v>76.400000000000006</v>
      </c>
      <c r="DQ48" s="12">
        <v>76</v>
      </c>
      <c r="DR48" s="20">
        <v>0.63247863247863267</v>
      </c>
      <c r="DS48" s="49">
        <f t="shared" si="9"/>
        <v>0.61538461538461531</v>
      </c>
      <c r="DT48" s="20">
        <v>5.1001039999999997E-2</v>
      </c>
      <c r="DU48" s="4">
        <v>80</v>
      </c>
      <c r="DV48" s="4">
        <v>13</v>
      </c>
      <c r="DW48" s="12">
        <v>12.333299999999999</v>
      </c>
      <c r="DX48" s="4">
        <f t="shared" si="10"/>
        <v>67</v>
      </c>
      <c r="DY48" s="49">
        <f t="shared" si="11"/>
        <v>0.83750000000000002</v>
      </c>
      <c r="DZ48" s="16">
        <f t="shared" si="12"/>
        <v>0.85897435897435892</v>
      </c>
      <c r="EA48" s="16">
        <f t="shared" si="13"/>
        <v>0.88157894736842102</v>
      </c>
      <c r="EB48" s="16">
        <f t="shared" si="14"/>
        <v>0.31857408400236548</v>
      </c>
      <c r="EC48" s="16">
        <f t="shared" si="15"/>
        <v>0.34382682301616163</v>
      </c>
      <c r="ED48" s="16">
        <f t="shared" si="16"/>
        <v>0.37493391763307232</v>
      </c>
      <c r="EE48" s="20">
        <f t="shared" si="17"/>
        <v>6.1538461538461542</v>
      </c>
      <c r="EF48" s="20">
        <f t="shared" si="18"/>
        <v>1.8170772772123445</v>
      </c>
      <c r="EG48" s="16">
        <v>-0.69366247999999997</v>
      </c>
      <c r="EH48" s="4">
        <v>146</v>
      </c>
      <c r="EI48" s="4">
        <v>112</v>
      </c>
      <c r="EJ48" s="4">
        <v>29</v>
      </c>
      <c r="EK48" s="32">
        <v>16</v>
      </c>
      <c r="EL48" s="4">
        <v>15</v>
      </c>
      <c r="EM48" s="55">
        <v>0.8660714285714286</v>
      </c>
      <c r="EN48" s="12">
        <v>6.8</v>
      </c>
      <c r="EO48" s="12">
        <v>4</v>
      </c>
      <c r="EP48" s="4" t="s">
        <v>489</v>
      </c>
      <c r="EQ48" s="20">
        <v>9.59</v>
      </c>
      <c r="ER48" s="4">
        <v>6.7</v>
      </c>
      <c r="ES48" s="4">
        <v>6.6</v>
      </c>
      <c r="ET48" s="4">
        <v>4.5999999999999996</v>
      </c>
      <c r="EU48" s="4">
        <v>4.8</v>
      </c>
      <c r="EV48" s="4">
        <v>5.2</v>
      </c>
      <c r="EW48" s="20">
        <f>AVERAGE(ER48:EV48)</f>
        <v>5.58</v>
      </c>
      <c r="EY48" s="4">
        <v>0.82499999999999996</v>
      </c>
      <c r="EZ48" s="4">
        <v>98</v>
      </c>
      <c r="FA48" s="4">
        <v>78.900000000000006</v>
      </c>
      <c r="FB48" s="4">
        <v>115</v>
      </c>
      <c r="FD48" s="4">
        <v>93</v>
      </c>
      <c r="FE48" s="4">
        <v>60</v>
      </c>
      <c r="FF48" s="4">
        <v>2.9</v>
      </c>
      <c r="FG48" s="4">
        <v>58</v>
      </c>
      <c r="FH48" s="12">
        <v>95</v>
      </c>
      <c r="FI48" s="4">
        <v>94.6</v>
      </c>
      <c r="FJ48" s="4">
        <v>107</v>
      </c>
      <c r="FK48" s="4">
        <v>50.4</v>
      </c>
      <c r="FM48" s="4">
        <v>105</v>
      </c>
      <c r="FN48" s="4">
        <v>99</v>
      </c>
      <c r="FO48" s="4">
        <v>0.49399999999999999</v>
      </c>
      <c r="FP48" s="4">
        <v>3.5</v>
      </c>
      <c r="FQ48" s="4">
        <v>0.9</v>
      </c>
      <c r="FR48" s="4">
        <v>18</v>
      </c>
      <c r="FS48" s="4">
        <v>28</v>
      </c>
      <c r="FT48" s="4">
        <v>40</v>
      </c>
      <c r="FU48" s="4">
        <v>27.2</v>
      </c>
      <c r="FV48" s="12">
        <v>19.3</v>
      </c>
      <c r="FW48" s="4">
        <v>28</v>
      </c>
      <c r="FX48" s="4">
        <v>33</v>
      </c>
    </row>
    <row r="49" spans="1:180">
      <c r="A49" s="4" t="s">
        <v>490</v>
      </c>
      <c r="B49" s="4" t="s">
        <v>4</v>
      </c>
      <c r="C49" s="4">
        <v>0</v>
      </c>
      <c r="D49" s="4">
        <v>0</v>
      </c>
      <c r="E49" s="4">
        <v>0</v>
      </c>
      <c r="F49" s="4">
        <v>1</v>
      </c>
      <c r="G49" s="4">
        <v>0</v>
      </c>
      <c r="H49" s="4">
        <v>0</v>
      </c>
      <c r="I49" s="4">
        <v>0</v>
      </c>
      <c r="J49" s="4">
        <v>0</v>
      </c>
      <c r="K49" s="4">
        <v>0</v>
      </c>
      <c r="L49" s="4">
        <v>0</v>
      </c>
      <c r="M49" s="5">
        <v>0</v>
      </c>
      <c r="N49" s="4">
        <v>1</v>
      </c>
      <c r="O49" s="4">
        <v>0</v>
      </c>
      <c r="P49" s="4">
        <v>0</v>
      </c>
      <c r="Q49" s="4">
        <v>0</v>
      </c>
      <c r="R49" s="20">
        <v>8.6857142857142851</v>
      </c>
      <c r="S49" s="20">
        <v>0</v>
      </c>
      <c r="T49" s="4">
        <v>2.5299999999999998</v>
      </c>
      <c r="U49" s="5">
        <v>14015000</v>
      </c>
      <c r="V49" s="12">
        <v>3.4</v>
      </c>
      <c r="W49" s="12">
        <v>7.2</v>
      </c>
      <c r="X49" s="12">
        <v>7.2</v>
      </c>
      <c r="Y49" s="12">
        <v>7.4</v>
      </c>
      <c r="Z49" s="12">
        <v>7.1</v>
      </c>
      <c r="AA49" s="12">
        <v>5.3</v>
      </c>
      <c r="AB49" s="12">
        <v>6.25</v>
      </c>
      <c r="AC49" s="12">
        <v>-0.1</v>
      </c>
      <c r="AD49" s="12">
        <v>2.1</v>
      </c>
      <c r="AE49" s="12">
        <v>-1.9</v>
      </c>
      <c r="AF49" s="12">
        <v>19.3</v>
      </c>
      <c r="AG49" s="12">
        <v>40.4</v>
      </c>
      <c r="AH49" s="12">
        <v>29.85</v>
      </c>
      <c r="AI49" s="12">
        <v>21.1</v>
      </c>
      <c r="AJ49" s="12"/>
      <c r="AK49" s="4">
        <v>39.4</v>
      </c>
      <c r="AL49" s="20"/>
      <c r="AM49" s="20"/>
      <c r="AN49" s="20"/>
      <c r="AO49" s="20"/>
      <c r="AP49" s="5">
        <v>5526000</v>
      </c>
      <c r="AQ49" s="14">
        <v>3.3</v>
      </c>
      <c r="AR49" s="14">
        <v>40</v>
      </c>
      <c r="AS49" s="14">
        <v>40</v>
      </c>
      <c r="AT49" s="14">
        <v>53.1</v>
      </c>
      <c r="AU49" s="14">
        <v>52.1</v>
      </c>
      <c r="AV49" s="14">
        <v>26.4</v>
      </c>
      <c r="AW49" s="14">
        <v>26.5</v>
      </c>
      <c r="AX49" s="5">
        <v>1748.7461740000001</v>
      </c>
      <c r="AY49" s="5">
        <v>1921.182806</v>
      </c>
      <c r="AZ49" s="5">
        <v>1991.4132870000001</v>
      </c>
      <c r="BA49" s="20">
        <v>1.164605137963844</v>
      </c>
      <c r="BB49" s="27">
        <v>1.0830357142857143</v>
      </c>
      <c r="BC49" s="20">
        <v>1.633692458374143</v>
      </c>
      <c r="BG49" s="5">
        <v>1051</v>
      </c>
      <c r="BH49" s="5">
        <v>1224</v>
      </c>
      <c r="BI49" s="5">
        <v>1120</v>
      </c>
      <c r="BJ49" s="5">
        <v>1213</v>
      </c>
      <c r="BK49" s="5">
        <v>1166.5</v>
      </c>
      <c r="BL49" s="5">
        <v>1021</v>
      </c>
      <c r="BM49" s="5">
        <v>1668</v>
      </c>
      <c r="BN49" s="5">
        <v>1305.501467</v>
      </c>
      <c r="BO49" s="5">
        <v>780.2939169</v>
      </c>
      <c r="BP49" s="5">
        <v>660</v>
      </c>
      <c r="BQ49" s="20">
        <v>39.18</v>
      </c>
      <c r="BR49" s="20">
        <v>39.18</v>
      </c>
      <c r="CE49" s="32">
        <v>9</v>
      </c>
      <c r="CF49" s="32">
        <v>31</v>
      </c>
      <c r="CG49" s="27">
        <v>0.29032258064516131</v>
      </c>
      <c r="CH49" s="5">
        <v>300000</v>
      </c>
      <c r="CK49" s="12">
        <v>13</v>
      </c>
      <c r="CM49" s="12">
        <v>77.900000000000006</v>
      </c>
      <c r="CU49" s="12"/>
      <c r="CV49" s="4">
        <v>3</v>
      </c>
      <c r="CW49" s="4">
        <v>2</v>
      </c>
      <c r="CX49" s="20">
        <v>-0.25547602162253652</v>
      </c>
      <c r="CY49" s="4">
        <v>43</v>
      </c>
      <c r="CZ49" s="4">
        <v>71</v>
      </c>
      <c r="DA49" s="4">
        <v>95</v>
      </c>
      <c r="DB49" s="4">
        <v>183</v>
      </c>
      <c r="DC49" s="4">
        <v>30</v>
      </c>
      <c r="DE49" s="4">
        <v>26</v>
      </c>
      <c r="DG49" s="12">
        <v>83.883430480000001</v>
      </c>
      <c r="DH49" s="12">
        <v>59.940498349999999</v>
      </c>
      <c r="DI49" s="12">
        <v>71.911964415</v>
      </c>
      <c r="DJ49" s="12">
        <v>-23.942932130000003</v>
      </c>
      <c r="DK49" s="4">
        <v>0.36</v>
      </c>
      <c r="DL49" s="4">
        <v>15.5</v>
      </c>
      <c r="DM49" s="4">
        <v>53</v>
      </c>
      <c r="DN49" s="16">
        <v>0.38113341139950002</v>
      </c>
      <c r="DO49" s="4">
        <v>39.200000000000003</v>
      </c>
      <c r="DP49" s="4">
        <v>50.9</v>
      </c>
      <c r="DQ49" s="12">
        <v>46.7</v>
      </c>
      <c r="DR49" s="20">
        <v>0.25545851528384272</v>
      </c>
      <c r="DS49" s="49">
        <f t="shared" si="9"/>
        <v>0.16375545851528386</v>
      </c>
      <c r="DT49" s="20">
        <v>-4.753172E-2</v>
      </c>
      <c r="DU49" s="4">
        <v>195</v>
      </c>
      <c r="DV49" s="4">
        <v>90</v>
      </c>
      <c r="DW49" s="12">
        <v>84.36</v>
      </c>
      <c r="DX49" s="4">
        <f t="shared" si="10"/>
        <v>105</v>
      </c>
      <c r="DY49" s="49">
        <f t="shared" si="11"/>
        <v>0.53846153846153844</v>
      </c>
      <c r="DZ49" s="16">
        <f t="shared" si="12"/>
        <v>0.54404145077720212</v>
      </c>
      <c r="EA49" s="16">
        <f t="shared" si="13"/>
        <v>0.54973821989528793</v>
      </c>
      <c r="EB49" s="16">
        <f t="shared" si="14"/>
        <v>0.13555739400459627</v>
      </c>
      <c r="EC49" s="16">
        <f t="shared" si="15"/>
        <v>0.13785158630219604</v>
      </c>
      <c r="ED49" s="16">
        <f t="shared" si="16"/>
        <v>0.14022420520144552</v>
      </c>
      <c r="EE49" s="20">
        <f t="shared" si="17"/>
        <v>2.1666666666666665</v>
      </c>
      <c r="EF49" s="20">
        <f t="shared" si="18"/>
        <v>0.77318988823348178</v>
      </c>
      <c r="EG49" s="16">
        <v>5.4548810000000003E-2</v>
      </c>
      <c r="EH49" s="4">
        <v>25</v>
      </c>
      <c r="EI49" s="4">
        <v>300</v>
      </c>
      <c r="EJ49" s="4">
        <v>170</v>
      </c>
      <c r="EK49" s="32">
        <v>150</v>
      </c>
      <c r="EL49" s="4">
        <v>150</v>
      </c>
      <c r="EM49" s="55">
        <v>0.5</v>
      </c>
      <c r="EN49" s="12">
        <v>2.8</v>
      </c>
      <c r="EO49" s="12">
        <v>0.8</v>
      </c>
      <c r="EP49" s="4" t="s">
        <v>491</v>
      </c>
      <c r="EQ49" s="20">
        <v>6.49</v>
      </c>
      <c r="ER49" s="4">
        <v>3.2</v>
      </c>
      <c r="ES49" s="4">
        <v>3.7</v>
      </c>
      <c r="ET49" s="4">
        <v>4.4000000000000004</v>
      </c>
      <c r="EU49" s="4">
        <v>4.0999999999999996</v>
      </c>
      <c r="EV49" s="4">
        <v>3.9</v>
      </c>
      <c r="EW49" s="20">
        <f>AVERAGE(ER49:EV49)</f>
        <v>3.8600000000000003</v>
      </c>
      <c r="EY49" s="4">
        <v>0.34100000000000003</v>
      </c>
      <c r="EZ49" s="4">
        <v>97</v>
      </c>
      <c r="FA49" s="4">
        <v>53.5</v>
      </c>
      <c r="FB49" s="4">
        <v>117</v>
      </c>
      <c r="FC49" s="4">
        <v>107</v>
      </c>
      <c r="FD49" s="4">
        <v>45</v>
      </c>
      <c r="FE49" s="4">
        <v>810</v>
      </c>
      <c r="FF49" s="4">
        <v>5.8</v>
      </c>
      <c r="FG49" s="4">
        <v>78</v>
      </c>
      <c r="FH49" s="4">
        <v>27.5</v>
      </c>
      <c r="FI49" s="4">
        <v>49.4</v>
      </c>
      <c r="FK49" s="4">
        <v>32.6</v>
      </c>
      <c r="FM49" s="4">
        <v>195</v>
      </c>
      <c r="FN49" s="4">
        <v>58</v>
      </c>
      <c r="FP49" s="4">
        <v>33.799999999999997</v>
      </c>
      <c r="FQ49" s="4">
        <v>15.9</v>
      </c>
      <c r="FR49" s="4">
        <v>33</v>
      </c>
      <c r="FS49" s="4">
        <v>32</v>
      </c>
      <c r="FT49" s="4">
        <v>52</v>
      </c>
      <c r="FU49" s="12">
        <v>27</v>
      </c>
      <c r="FV49" s="12">
        <v>8</v>
      </c>
      <c r="FW49" s="4">
        <v>145</v>
      </c>
      <c r="FX49" s="4">
        <v>145</v>
      </c>
    </row>
    <row r="50" spans="1:180">
      <c r="A50" s="4" t="s">
        <v>492</v>
      </c>
      <c r="B50" s="4" t="s">
        <v>407</v>
      </c>
      <c r="C50" s="4">
        <v>0</v>
      </c>
      <c r="D50" s="4">
        <v>1</v>
      </c>
      <c r="E50" s="4">
        <v>0</v>
      </c>
      <c r="F50" s="4">
        <v>0</v>
      </c>
      <c r="G50" s="4">
        <v>0</v>
      </c>
      <c r="H50" s="4">
        <v>0</v>
      </c>
      <c r="I50" s="4">
        <v>0</v>
      </c>
      <c r="J50" s="4">
        <v>0</v>
      </c>
      <c r="K50" s="4">
        <v>0</v>
      </c>
      <c r="L50" s="4">
        <v>0</v>
      </c>
      <c r="M50" s="5">
        <v>0</v>
      </c>
      <c r="N50" s="4">
        <v>0</v>
      </c>
      <c r="O50" s="4">
        <v>0</v>
      </c>
      <c r="P50" s="4">
        <v>0</v>
      </c>
      <c r="Q50" s="4">
        <v>1</v>
      </c>
      <c r="U50" s="5">
        <v>4501000</v>
      </c>
      <c r="V50" s="12">
        <v>0.2</v>
      </c>
      <c r="W50" s="12">
        <v>2.2999999999999998</v>
      </c>
      <c r="X50" s="12">
        <v>2.2999999999999998</v>
      </c>
      <c r="Y50" s="12">
        <v>2</v>
      </c>
      <c r="Z50" s="12">
        <v>1.7</v>
      </c>
      <c r="AA50" s="12">
        <v>1.6</v>
      </c>
      <c r="AB50" s="12">
        <v>1.95</v>
      </c>
      <c r="AC50" s="12">
        <v>0.7</v>
      </c>
      <c r="AD50" s="12">
        <v>1.4</v>
      </c>
      <c r="AE50" s="12">
        <v>-0.7</v>
      </c>
      <c r="AF50" s="12">
        <v>30.2</v>
      </c>
      <c r="AG50" s="12">
        <v>54</v>
      </c>
      <c r="AH50" s="12">
        <v>42.1</v>
      </c>
      <c r="AI50" s="12">
        <v>23.8</v>
      </c>
      <c r="AJ50" s="12"/>
      <c r="AK50" s="12">
        <v>97</v>
      </c>
      <c r="AL50" s="20"/>
      <c r="AM50" s="20"/>
      <c r="AN50" s="20"/>
      <c r="AO50" s="20"/>
      <c r="AP50" s="5">
        <v>2113000</v>
      </c>
      <c r="AQ50" s="14">
        <v>0.1</v>
      </c>
      <c r="AR50" s="14">
        <v>47.3</v>
      </c>
      <c r="AS50" s="14">
        <v>47.3</v>
      </c>
      <c r="AT50" s="14">
        <v>58.4</v>
      </c>
      <c r="AU50" s="14">
        <v>54.7</v>
      </c>
      <c r="AV50" s="14">
        <v>36.799999999999997</v>
      </c>
      <c r="AW50" s="14">
        <v>39.700000000000003</v>
      </c>
      <c r="AY50" s="5">
        <v>7306.8948680000003</v>
      </c>
      <c r="AZ50" s="5">
        <v>8611.3099910000001</v>
      </c>
      <c r="BB50" s="27"/>
      <c r="BI50" s="5"/>
      <c r="BJ50" s="5"/>
      <c r="BK50" s="5"/>
      <c r="BL50" s="5"/>
      <c r="BM50" s="5">
        <v>3960</v>
      </c>
      <c r="BN50" s="5"/>
      <c r="BO50" s="5"/>
      <c r="BP50" s="5">
        <v>3800</v>
      </c>
      <c r="CI50" s="5"/>
      <c r="CU50" s="12"/>
      <c r="CV50" s="4">
        <v>3</v>
      </c>
      <c r="DB50" s="4">
        <v>203</v>
      </c>
      <c r="DG50" s="12">
        <v>63.797435759999999</v>
      </c>
      <c r="DH50" s="12">
        <v>16.052700040000001</v>
      </c>
      <c r="DI50" s="12">
        <v>39.925067900000002</v>
      </c>
      <c r="DJ50" s="12">
        <v>-47.744735719999994</v>
      </c>
      <c r="DQ50" s="12">
        <v>72.599999999999994</v>
      </c>
      <c r="DR50" s="20"/>
      <c r="DT50" s="20" t="s">
        <v>427</v>
      </c>
      <c r="DU50" s="4">
        <v>70</v>
      </c>
      <c r="DV50" s="4">
        <v>10</v>
      </c>
      <c r="DW50" s="12">
        <v>8.75</v>
      </c>
      <c r="DX50" s="4">
        <f t="shared" si="10"/>
        <v>60</v>
      </c>
      <c r="DY50" s="49">
        <f t="shared" si="11"/>
        <v>0.8571428571428571</v>
      </c>
      <c r="DZ50" s="16">
        <f t="shared" si="12"/>
        <v>0.88235294117647056</v>
      </c>
      <c r="EA50" s="16">
        <f t="shared" si="13"/>
        <v>0.90909090909090906</v>
      </c>
      <c r="EB50" s="16">
        <f t="shared" si="14"/>
        <v>0.34116135348808241</v>
      </c>
      <c r="EC50" s="16">
        <f t="shared" si="15"/>
        <v>0.37564174935261369</v>
      </c>
      <c r="ED50" s="16">
        <f t="shared" si="16"/>
        <v>0.42139609844440112</v>
      </c>
      <c r="EE50" s="20">
        <f t="shared" si="17"/>
        <v>7</v>
      </c>
      <c r="EF50" s="20">
        <f t="shared" si="18"/>
        <v>1.9459101490553135</v>
      </c>
      <c r="EG50" s="16">
        <v>-0.77818195000000001</v>
      </c>
      <c r="EH50" s="4">
        <v>154</v>
      </c>
      <c r="EI50" s="4">
        <v>98</v>
      </c>
      <c r="EJ50" s="4">
        <v>23</v>
      </c>
      <c r="EK50" s="32">
        <v>14</v>
      </c>
      <c r="EL50" s="4">
        <v>11</v>
      </c>
      <c r="EM50" s="55">
        <v>0.88775510204081631</v>
      </c>
      <c r="EN50" s="12">
        <v>7.2</v>
      </c>
      <c r="EO50" s="12">
        <v>4.5999999999999996</v>
      </c>
      <c r="EP50" s="4" t="s">
        <v>493</v>
      </c>
      <c r="EQ50" s="20">
        <v>45.48</v>
      </c>
      <c r="EY50" s="4">
        <v>0.74099999999999999</v>
      </c>
      <c r="FA50" s="4">
        <v>75.8</v>
      </c>
      <c r="FB50" s="4">
        <v>105</v>
      </c>
      <c r="FF50" s="4">
        <v>1.6</v>
      </c>
      <c r="FG50" s="4">
        <v>79</v>
      </c>
      <c r="FH50" s="12">
        <v>97</v>
      </c>
      <c r="FI50" s="12">
        <v>97</v>
      </c>
      <c r="FR50" s="4">
        <v>38</v>
      </c>
      <c r="FS50" s="4">
        <v>43</v>
      </c>
      <c r="FU50" s="4">
        <v>36.5</v>
      </c>
      <c r="FV50" s="12">
        <v>7.2</v>
      </c>
      <c r="FX50" s="4">
        <v>77</v>
      </c>
    </row>
    <row r="51" spans="1:180">
      <c r="A51" s="4" t="s">
        <v>494</v>
      </c>
      <c r="B51" s="4" t="s">
        <v>414</v>
      </c>
      <c r="C51" s="4">
        <v>0</v>
      </c>
      <c r="D51" s="4">
        <v>0</v>
      </c>
      <c r="E51" s="4">
        <v>0</v>
      </c>
      <c r="F51" s="4">
        <v>0</v>
      </c>
      <c r="G51" s="4">
        <v>1</v>
      </c>
      <c r="H51" s="4">
        <v>0</v>
      </c>
      <c r="I51" s="4">
        <v>0</v>
      </c>
      <c r="J51" s="4">
        <v>0</v>
      </c>
      <c r="K51" s="4">
        <v>0</v>
      </c>
      <c r="L51" s="4">
        <v>0</v>
      </c>
      <c r="M51" s="5">
        <v>0</v>
      </c>
      <c r="N51" s="4">
        <v>0</v>
      </c>
      <c r="O51" s="4">
        <v>0</v>
      </c>
      <c r="P51" s="4">
        <v>0</v>
      </c>
      <c r="Q51" s="4">
        <v>1</v>
      </c>
      <c r="R51" s="20">
        <v>7</v>
      </c>
      <c r="S51" s="20">
        <v>0</v>
      </c>
      <c r="U51" s="5">
        <v>11018000</v>
      </c>
      <c r="V51" s="12">
        <v>0.8</v>
      </c>
      <c r="W51" s="12">
        <v>4.2</v>
      </c>
      <c r="X51" s="12">
        <v>4.2</v>
      </c>
      <c r="Y51" s="12">
        <v>2</v>
      </c>
      <c r="Z51" s="12">
        <v>1.8</v>
      </c>
      <c r="AA51" s="12">
        <v>1.6</v>
      </c>
      <c r="AB51" s="12">
        <v>2.9</v>
      </c>
      <c r="AC51" s="12">
        <v>3.7</v>
      </c>
      <c r="AD51" s="12">
        <v>1.4</v>
      </c>
      <c r="AE51" s="12">
        <v>-2.6</v>
      </c>
      <c r="AF51" s="12">
        <v>54.9</v>
      </c>
      <c r="AG51" s="12">
        <v>73.5</v>
      </c>
      <c r="AH51" s="12">
        <v>64.2</v>
      </c>
      <c r="AI51" s="12">
        <v>18.600000000000001</v>
      </c>
      <c r="AJ51" s="12"/>
      <c r="AK51" s="4">
        <v>95.4</v>
      </c>
      <c r="AL51" s="20"/>
      <c r="AM51" s="20"/>
      <c r="AN51" s="20"/>
      <c r="AO51" s="20"/>
      <c r="AP51" s="5">
        <v>5323000</v>
      </c>
      <c r="AQ51" s="14">
        <v>2.2999999999999998</v>
      </c>
      <c r="AR51" s="14">
        <v>38.4</v>
      </c>
      <c r="AS51" s="14">
        <v>49.6</v>
      </c>
      <c r="AT51" s="14">
        <v>52.1</v>
      </c>
      <c r="AU51" s="14">
        <v>59.5</v>
      </c>
      <c r="AV51" s="14">
        <v>24.4</v>
      </c>
      <c r="AW51" s="14">
        <v>37.1</v>
      </c>
      <c r="BB51" s="27"/>
      <c r="BI51" s="5"/>
      <c r="BJ51" s="5"/>
      <c r="BK51" s="5"/>
      <c r="BL51" s="5"/>
      <c r="BM51" s="5"/>
      <c r="BN51" s="5"/>
      <c r="BO51" s="5"/>
      <c r="BP51" s="5"/>
      <c r="BS51" s="12">
        <v>78.742138364779876</v>
      </c>
      <c r="BT51" s="12">
        <v>89.442231075697208</v>
      </c>
      <c r="BU51" s="12">
        <v>60.409556313993171</v>
      </c>
      <c r="BV51" s="12">
        <v>92.9</v>
      </c>
      <c r="BW51" s="12">
        <v>98.3</v>
      </c>
      <c r="BX51" s="12">
        <v>76.400000000000006</v>
      </c>
      <c r="BY51" s="12" t="s">
        <v>404</v>
      </c>
      <c r="BZ51" s="12">
        <v>33.9</v>
      </c>
      <c r="CA51" s="12" t="s">
        <v>404</v>
      </c>
      <c r="CB51" s="12">
        <v>93.3</v>
      </c>
      <c r="CC51" s="12">
        <v>97</v>
      </c>
      <c r="CD51" s="12">
        <v>82</v>
      </c>
      <c r="CE51" s="32">
        <v>301</v>
      </c>
      <c r="CF51" s="32">
        <v>556</v>
      </c>
      <c r="CG51" s="27">
        <v>0.54136690647482011</v>
      </c>
      <c r="CH51" s="5">
        <v>2772000</v>
      </c>
      <c r="CI51" s="5">
        <v>2893000</v>
      </c>
      <c r="CJ51" s="4">
        <v>-4.2</v>
      </c>
      <c r="CL51" s="12">
        <v>70.2</v>
      </c>
      <c r="CO51" s="12">
        <v>100</v>
      </c>
      <c r="CQ51" s="4" t="s">
        <v>415</v>
      </c>
      <c r="CR51" s="4">
        <v>2</v>
      </c>
      <c r="CS51" s="4" t="s">
        <v>417</v>
      </c>
      <c r="CT51" s="4" t="s">
        <v>417</v>
      </c>
      <c r="CU51" s="12">
        <v>98.2</v>
      </c>
      <c r="CV51" s="4">
        <v>4</v>
      </c>
      <c r="CY51" s="4">
        <v>81</v>
      </c>
      <c r="CZ51" s="4">
        <v>102</v>
      </c>
      <c r="DA51" s="4">
        <v>120</v>
      </c>
      <c r="DB51" s="4">
        <v>172</v>
      </c>
      <c r="DF51" s="4">
        <v>35</v>
      </c>
      <c r="DG51" s="12">
        <v>35.69955444</v>
      </c>
      <c r="DH51" s="12">
        <v>18.148599619999999</v>
      </c>
      <c r="DI51" s="12">
        <v>26.924077029999999</v>
      </c>
      <c r="DJ51" s="12">
        <v>-17.550954820000001</v>
      </c>
      <c r="DM51" s="4">
        <v>21</v>
      </c>
      <c r="DN51" s="16">
        <v>5.6540561762999993E-2</v>
      </c>
      <c r="DO51" s="4">
        <v>63.8</v>
      </c>
      <c r="DP51" s="4">
        <v>75.400000000000006</v>
      </c>
      <c r="DQ51" s="12">
        <v>75.7</v>
      </c>
      <c r="DR51" s="20">
        <v>0.54716981132075504</v>
      </c>
      <c r="DS51" s="49">
        <f>(DQ51-DO51)/(85-DO51)</f>
        <v>0.56132075471698128</v>
      </c>
      <c r="DT51" s="20">
        <v>1.394511E-2</v>
      </c>
      <c r="DU51" s="4">
        <v>39</v>
      </c>
      <c r="DV51" s="4">
        <v>10</v>
      </c>
      <c r="DW51" s="12">
        <v>8</v>
      </c>
      <c r="DX51" s="4">
        <f t="shared" si="10"/>
        <v>29</v>
      </c>
      <c r="DY51" s="49">
        <f t="shared" si="11"/>
        <v>0.74358974358974361</v>
      </c>
      <c r="DZ51" s="16">
        <f t="shared" si="12"/>
        <v>0.78378378378378377</v>
      </c>
      <c r="EA51" s="16">
        <f t="shared" si="13"/>
        <v>0.82857142857142863</v>
      </c>
      <c r="EB51" s="16">
        <f t="shared" si="14"/>
        <v>0.23860947698880017</v>
      </c>
      <c r="EC51" s="16">
        <f t="shared" si="15"/>
        <v>0.26881713887826608</v>
      </c>
      <c r="ED51" s="16">
        <f t="shared" si="16"/>
        <v>0.30992569211444476</v>
      </c>
      <c r="EE51" s="20">
        <f t="shared" si="17"/>
        <v>3.9</v>
      </c>
      <c r="EF51" s="20">
        <f t="shared" si="18"/>
        <v>1.3609765531356004</v>
      </c>
      <c r="EG51" s="16">
        <v>8.6629000000000003E-4</v>
      </c>
      <c r="EH51" s="4">
        <v>159</v>
      </c>
      <c r="EI51" s="4">
        <v>54</v>
      </c>
      <c r="EJ51" s="4">
        <v>22</v>
      </c>
      <c r="EK51" s="32">
        <v>10</v>
      </c>
      <c r="EL51" s="4">
        <v>10</v>
      </c>
      <c r="EM51" s="55">
        <v>0.81481481481481477</v>
      </c>
      <c r="EN51" s="12">
        <v>4.5</v>
      </c>
      <c r="EO51" s="12">
        <v>4.7</v>
      </c>
      <c r="EP51" s="4" t="s">
        <v>495</v>
      </c>
      <c r="EQ51" s="20">
        <v>23.07</v>
      </c>
      <c r="EY51" s="4">
        <v>0.69899999999999995</v>
      </c>
      <c r="EZ51" s="4">
        <v>97</v>
      </c>
      <c r="FA51" s="4">
        <v>77.5</v>
      </c>
      <c r="FB51" s="4">
        <v>108</v>
      </c>
      <c r="FC51" s="4">
        <v>105</v>
      </c>
      <c r="FD51" s="4">
        <v>90</v>
      </c>
      <c r="FE51" s="4">
        <v>40</v>
      </c>
      <c r="FF51" s="4">
        <v>1</v>
      </c>
      <c r="FG51" s="4">
        <v>26</v>
      </c>
      <c r="FH51" s="4">
        <v>94.8</v>
      </c>
      <c r="FI51" s="4">
        <v>95.9</v>
      </c>
      <c r="FK51" s="4">
        <v>77.400000000000006</v>
      </c>
      <c r="FM51" s="4">
        <v>127</v>
      </c>
      <c r="FN51" s="4">
        <v>110</v>
      </c>
      <c r="FO51" s="4">
        <v>0.52300000000000002</v>
      </c>
      <c r="FP51" s="4">
        <v>0.4</v>
      </c>
      <c r="FQ51" s="12">
        <v>0</v>
      </c>
      <c r="FR51" s="4">
        <v>20</v>
      </c>
      <c r="FS51" s="4">
        <v>36</v>
      </c>
      <c r="FT51" s="4">
        <v>46</v>
      </c>
      <c r="FU51" s="4">
        <v>31.1</v>
      </c>
      <c r="FV51" s="12">
        <v>27.6</v>
      </c>
      <c r="FW51" s="4">
        <v>72</v>
      </c>
      <c r="FX51" s="4">
        <v>86</v>
      </c>
    </row>
    <row r="52" spans="1:180">
      <c r="A52" s="4" t="s">
        <v>496</v>
      </c>
      <c r="B52" s="4" t="s">
        <v>407</v>
      </c>
      <c r="C52" s="4">
        <v>0</v>
      </c>
      <c r="D52" s="4">
        <v>0</v>
      </c>
      <c r="E52" s="4">
        <v>1</v>
      </c>
      <c r="F52" s="4">
        <v>0</v>
      </c>
      <c r="G52" s="4">
        <v>0</v>
      </c>
      <c r="H52" s="4">
        <v>0</v>
      </c>
      <c r="I52" s="4">
        <v>0</v>
      </c>
      <c r="J52" s="4">
        <v>0</v>
      </c>
      <c r="K52" s="4">
        <v>0</v>
      </c>
      <c r="L52" s="4">
        <v>0</v>
      </c>
      <c r="M52" s="5">
        <v>0</v>
      </c>
      <c r="N52" s="4">
        <v>1</v>
      </c>
      <c r="O52" s="4">
        <v>1</v>
      </c>
      <c r="P52" s="4">
        <v>0</v>
      </c>
      <c r="Q52" s="4">
        <v>0</v>
      </c>
      <c r="R52" s="20">
        <v>7.2413793103448274</v>
      </c>
      <c r="S52" s="20">
        <v>4.1724137931034484</v>
      </c>
      <c r="U52" s="5">
        <v>756000</v>
      </c>
      <c r="V52" s="12">
        <v>1.3</v>
      </c>
      <c r="W52" s="12"/>
      <c r="X52" s="12">
        <v>3.5</v>
      </c>
      <c r="Y52" s="12">
        <v>2.4</v>
      </c>
      <c r="Z52" s="12"/>
      <c r="AA52" s="12">
        <v>2.2999999999999998</v>
      </c>
      <c r="AB52" s="12">
        <v>2.9</v>
      </c>
      <c r="AC52" s="12">
        <v>1.9</v>
      </c>
      <c r="AD52" s="12">
        <v>0.3</v>
      </c>
      <c r="AE52" s="12">
        <v>-1.2</v>
      </c>
      <c r="AF52" s="12">
        <v>35.6</v>
      </c>
      <c r="AG52" s="12">
        <v>51.4</v>
      </c>
      <c r="AH52" s="12">
        <v>43.5</v>
      </c>
      <c r="AI52" s="12">
        <v>15.8</v>
      </c>
      <c r="AJ52" s="12"/>
      <c r="AK52" s="12">
        <v>94</v>
      </c>
      <c r="AL52" s="20">
        <v>4.2930000000000001</v>
      </c>
      <c r="AM52" s="20">
        <v>7.1280000000000001</v>
      </c>
      <c r="AN52" s="20">
        <v>5.7104999999999997</v>
      </c>
      <c r="AO52" s="20">
        <f>AM52-AL52</f>
        <v>2.835</v>
      </c>
      <c r="AP52" s="5">
        <v>363000</v>
      </c>
      <c r="AQ52" s="14">
        <v>1.5</v>
      </c>
      <c r="AR52" s="14">
        <v>47.2</v>
      </c>
      <c r="AS52" s="14">
        <v>48.5</v>
      </c>
      <c r="AT52" s="14">
        <v>62.1</v>
      </c>
      <c r="AU52" s="14">
        <v>59.2</v>
      </c>
      <c r="AV52" s="14">
        <v>32.299999999999997</v>
      </c>
      <c r="AW52" s="14">
        <v>36.9</v>
      </c>
      <c r="BB52" s="27">
        <v>4.1080019636720664</v>
      </c>
      <c r="BC52" s="20">
        <v>6.4104953408533598</v>
      </c>
      <c r="BI52" s="5">
        <v>2037</v>
      </c>
      <c r="BJ52" s="5">
        <v>8368</v>
      </c>
      <c r="BK52" s="5">
        <v>5202.5</v>
      </c>
      <c r="BL52" s="5">
        <v>2039</v>
      </c>
      <c r="BM52" s="5">
        <v>13071</v>
      </c>
      <c r="BN52" s="5"/>
      <c r="BO52" s="5"/>
      <c r="BP52" s="5"/>
      <c r="CE52" s="32">
        <v>171</v>
      </c>
      <c r="CH52" s="5">
        <v>161000</v>
      </c>
      <c r="CI52" s="5">
        <v>145000</v>
      </c>
      <c r="CJ52" s="4">
        <v>11.1</v>
      </c>
      <c r="CK52" s="12">
        <v>53.7</v>
      </c>
      <c r="CL52" s="12">
        <v>56.5</v>
      </c>
      <c r="CN52" s="12">
        <v>62.7</v>
      </c>
      <c r="CQ52" s="4" t="s">
        <v>415</v>
      </c>
      <c r="CR52" s="4">
        <v>3</v>
      </c>
      <c r="CS52" s="4" t="s">
        <v>417</v>
      </c>
      <c r="CT52" s="4" t="s">
        <v>416</v>
      </c>
      <c r="CU52" s="12"/>
      <c r="CV52" s="4">
        <v>5</v>
      </c>
      <c r="CW52" s="4">
        <v>3</v>
      </c>
      <c r="CX52" s="20">
        <v>1.5282314636825747</v>
      </c>
      <c r="DB52" s="4">
        <v>178</v>
      </c>
      <c r="DC52" s="4">
        <v>2</v>
      </c>
      <c r="DE52" s="4">
        <v>9</v>
      </c>
      <c r="DG52" s="12">
        <v>41.93468094</v>
      </c>
      <c r="DH52" s="12">
        <v>13.55669975</v>
      </c>
      <c r="DI52" s="12">
        <v>27.745690345</v>
      </c>
      <c r="DJ52" s="12">
        <v>-28.37798119</v>
      </c>
      <c r="DK52" s="4">
        <v>0.55000000000000004</v>
      </c>
      <c r="DL52" s="4">
        <v>16.5</v>
      </c>
      <c r="DO52" s="4">
        <v>68.7</v>
      </c>
      <c r="DP52" s="4">
        <v>77.099999999999994</v>
      </c>
      <c r="DQ52" s="12">
        <v>77.8</v>
      </c>
      <c r="DR52" s="20">
        <v>0.51533742331288301</v>
      </c>
      <c r="DS52" s="49">
        <f>(DQ52-DO52)/(85-DO52)</f>
        <v>0.55828220858895683</v>
      </c>
      <c r="DT52" s="20">
        <v>-1.4114989999999999E-2</v>
      </c>
      <c r="DU52" s="4">
        <v>30</v>
      </c>
      <c r="DV52" s="4">
        <v>9</v>
      </c>
      <c r="DW52" s="12">
        <v>8.3000000000000007</v>
      </c>
      <c r="DX52" s="4">
        <f t="shared" si="10"/>
        <v>21</v>
      </c>
      <c r="DY52" s="49">
        <f t="shared" si="11"/>
        <v>0.7</v>
      </c>
      <c r="DZ52" s="16">
        <f t="shared" si="12"/>
        <v>0.75</v>
      </c>
      <c r="EA52" s="16">
        <f t="shared" si="13"/>
        <v>0.80769230769230771</v>
      </c>
      <c r="EB52" s="16">
        <f t="shared" si="14"/>
        <v>0.21108322585505088</v>
      </c>
      <c r="EC52" s="16">
        <f t="shared" si="15"/>
        <v>0.2433336164139801</v>
      </c>
      <c r="ED52" s="16">
        <f t="shared" si="16"/>
        <v>0.28972837987142958</v>
      </c>
      <c r="EE52" s="20">
        <f t="shared" si="17"/>
        <v>3.3333333333333335</v>
      </c>
      <c r="EF52" s="20">
        <f t="shared" si="18"/>
        <v>1.2039728043259359</v>
      </c>
      <c r="EG52" s="16">
        <v>0.24493760000000001</v>
      </c>
      <c r="EH52" s="4">
        <v>159</v>
      </c>
      <c r="EI52" s="4">
        <v>36</v>
      </c>
      <c r="EJ52" s="4">
        <v>20</v>
      </c>
      <c r="EK52" s="32"/>
      <c r="EL52" s="4">
        <v>10</v>
      </c>
      <c r="EM52" s="55">
        <v>0.72222222222222221</v>
      </c>
      <c r="EN52" s="12">
        <v>2.9</v>
      </c>
      <c r="EO52" s="12">
        <v>4.7</v>
      </c>
      <c r="EP52" s="4" t="s">
        <v>497</v>
      </c>
      <c r="EQ52" s="20">
        <v>35.11</v>
      </c>
      <c r="ER52" s="12">
        <v>5</v>
      </c>
      <c r="ES52" s="4">
        <v>3.8</v>
      </c>
      <c r="ET52" s="4">
        <v>4.0999999999999996</v>
      </c>
      <c r="EU52" s="4">
        <v>3.6</v>
      </c>
      <c r="EV52" s="4">
        <v>3.9</v>
      </c>
      <c r="EW52" s="20">
        <f>AVERAGE(ER52:EV52)</f>
        <v>4.08</v>
      </c>
      <c r="EY52" s="4">
        <v>0.83699999999999997</v>
      </c>
      <c r="EZ52" s="4">
        <v>101</v>
      </c>
      <c r="FA52" s="4">
        <v>79.2</v>
      </c>
      <c r="FB52" s="4">
        <v>109</v>
      </c>
      <c r="FC52" s="4">
        <v>107</v>
      </c>
      <c r="FF52" s="4">
        <v>2.2999999999999998</v>
      </c>
      <c r="FG52" s="4">
        <v>87</v>
      </c>
      <c r="FH52" s="12">
        <v>94</v>
      </c>
      <c r="FI52" s="12">
        <v>94</v>
      </c>
      <c r="FO52" s="4">
        <v>0.375</v>
      </c>
      <c r="FP52" s="4">
        <v>5.3</v>
      </c>
      <c r="FQ52" s="4">
        <v>0.7</v>
      </c>
      <c r="FR52" s="4">
        <v>33</v>
      </c>
      <c r="FS52" s="4">
        <v>38</v>
      </c>
      <c r="FT52" s="4">
        <v>60</v>
      </c>
      <c r="FU52" s="4">
        <v>27.1</v>
      </c>
      <c r="FV52" s="12">
        <v>5.4</v>
      </c>
      <c r="FW52" s="4">
        <v>23</v>
      </c>
      <c r="FX52" s="4">
        <v>24</v>
      </c>
    </row>
    <row r="53" spans="1:180">
      <c r="A53" s="4" t="s">
        <v>498</v>
      </c>
      <c r="B53" s="4" t="s">
        <v>407</v>
      </c>
      <c r="C53" s="4">
        <v>0</v>
      </c>
      <c r="D53" s="4">
        <v>1</v>
      </c>
      <c r="E53" s="4">
        <v>0</v>
      </c>
      <c r="F53" s="4">
        <v>0</v>
      </c>
      <c r="G53" s="4">
        <v>0</v>
      </c>
      <c r="H53" s="4">
        <v>0</v>
      </c>
      <c r="I53" s="4">
        <v>0</v>
      </c>
      <c r="J53" s="4">
        <v>0</v>
      </c>
      <c r="K53" s="4">
        <v>0</v>
      </c>
      <c r="L53" s="4">
        <v>0</v>
      </c>
      <c r="M53" s="5">
        <v>0</v>
      </c>
      <c r="N53" s="4">
        <v>0</v>
      </c>
      <c r="O53" s="4">
        <v>0</v>
      </c>
      <c r="P53" s="4">
        <v>0</v>
      </c>
      <c r="Q53" s="4">
        <v>1</v>
      </c>
      <c r="U53" s="5">
        <v>10251000</v>
      </c>
      <c r="V53" s="12">
        <v>0</v>
      </c>
      <c r="W53" s="12">
        <v>2.2999999999999998</v>
      </c>
      <c r="X53" s="12">
        <v>2.2999999999999998</v>
      </c>
      <c r="Y53" s="12">
        <v>2.2000000000000002</v>
      </c>
      <c r="Z53" s="12">
        <v>1.8</v>
      </c>
      <c r="AA53" s="12">
        <v>1.5</v>
      </c>
      <c r="AB53" s="12">
        <v>1.9</v>
      </c>
      <c r="AC53" s="12">
        <v>0.2</v>
      </c>
      <c r="AD53" s="12">
        <v>2.4</v>
      </c>
      <c r="AE53" s="12">
        <v>-0.8</v>
      </c>
      <c r="AF53" s="12">
        <v>45.8</v>
      </c>
      <c r="AG53" s="12">
        <v>64.900000000000006</v>
      </c>
      <c r="AH53" s="12">
        <v>55.35</v>
      </c>
      <c r="AI53" s="12">
        <v>19.100000000000001</v>
      </c>
      <c r="AJ53" s="12"/>
      <c r="AK53" s="12">
        <v>99</v>
      </c>
      <c r="AL53" s="20"/>
      <c r="AM53" s="20"/>
      <c r="AN53" s="20"/>
      <c r="AO53" s="20"/>
      <c r="AP53" s="5">
        <v>5625000</v>
      </c>
      <c r="AQ53" s="14">
        <v>0.3</v>
      </c>
      <c r="AR53" s="14">
        <v>52</v>
      </c>
      <c r="AS53" s="14">
        <v>56.2</v>
      </c>
      <c r="AT53" s="14">
        <v>56.7</v>
      </c>
      <c r="AU53" s="14">
        <v>59</v>
      </c>
      <c r="AV53" s="14">
        <v>47.6</v>
      </c>
      <c r="AW53" s="14">
        <v>50.9</v>
      </c>
      <c r="AY53" s="5">
        <v>14293.697179999999</v>
      </c>
      <c r="AZ53" s="5">
        <v>15061.47874</v>
      </c>
      <c r="BB53" s="27"/>
      <c r="BI53" s="5"/>
      <c r="BJ53" s="5"/>
      <c r="BK53" s="5"/>
      <c r="BL53" s="5"/>
      <c r="BM53" s="5">
        <v>9201</v>
      </c>
      <c r="BN53" s="5">
        <v>8330.7341849999993</v>
      </c>
      <c r="BO53" s="5">
        <v>3648.3881849999998</v>
      </c>
      <c r="BP53" s="5">
        <v>4740</v>
      </c>
      <c r="BQ53" s="20">
        <v>27.43</v>
      </c>
      <c r="BR53" s="20">
        <v>27.43</v>
      </c>
      <c r="CH53" s="5">
        <v>1886000</v>
      </c>
      <c r="CI53" s="5">
        <v>3820000</v>
      </c>
      <c r="CJ53" s="4">
        <v>-50.6</v>
      </c>
      <c r="CK53" s="12">
        <v>36.299999999999997</v>
      </c>
      <c r="CL53" s="12">
        <v>42.8</v>
      </c>
      <c r="CN53" s="12">
        <v>76.8</v>
      </c>
      <c r="CO53" s="12">
        <v>76.900000000000006</v>
      </c>
      <c r="CQ53" s="4" t="s">
        <v>415</v>
      </c>
      <c r="CR53" s="4">
        <v>1</v>
      </c>
      <c r="CS53" s="4" t="s">
        <v>416</v>
      </c>
      <c r="CT53" s="4" t="s">
        <v>417</v>
      </c>
      <c r="CU53" s="12">
        <v>55</v>
      </c>
      <c r="CV53" s="4">
        <v>2</v>
      </c>
      <c r="CW53" s="4">
        <v>4</v>
      </c>
      <c r="CX53" s="20">
        <v>-0.11292882637758531</v>
      </c>
      <c r="DB53" s="4">
        <v>358</v>
      </c>
      <c r="DG53" s="12">
        <v>25.603069309999999</v>
      </c>
      <c r="DH53" s="12">
        <v>11.21199989</v>
      </c>
      <c r="DI53" s="12">
        <v>18.407534599999998</v>
      </c>
      <c r="DJ53" s="12">
        <v>-14.391069419999999</v>
      </c>
      <c r="DP53" s="4">
        <v>71.3</v>
      </c>
      <c r="DQ53" s="12">
        <v>73.900000000000006</v>
      </c>
      <c r="DR53" s="20"/>
      <c r="DT53" s="20" t="s">
        <v>427</v>
      </c>
      <c r="DU53" s="4">
        <v>22</v>
      </c>
      <c r="DV53" s="4">
        <v>6</v>
      </c>
      <c r="DW53" s="12">
        <v>6</v>
      </c>
      <c r="DX53" s="4">
        <f t="shared" si="10"/>
        <v>16</v>
      </c>
      <c r="DY53" s="49">
        <f t="shared" si="11"/>
        <v>0.72727272727272729</v>
      </c>
      <c r="DZ53" s="16">
        <f t="shared" si="12"/>
        <v>0.8</v>
      </c>
      <c r="EA53" s="16">
        <f t="shared" si="13"/>
        <v>0.88888888888888884</v>
      </c>
      <c r="EB53" s="16">
        <f t="shared" si="14"/>
        <v>0.22779322141112618</v>
      </c>
      <c r="EC53" s="16">
        <f t="shared" si="15"/>
        <v>0.28250158019108251</v>
      </c>
      <c r="ED53" s="16">
        <f t="shared" si="16"/>
        <v>0.38613106869137503</v>
      </c>
      <c r="EE53" s="20">
        <f t="shared" si="17"/>
        <v>3.6666666666666665</v>
      </c>
      <c r="EF53" s="20">
        <f t="shared" si="18"/>
        <v>1.2992829841302611</v>
      </c>
      <c r="EG53" s="16">
        <v>0.25255467999999998</v>
      </c>
      <c r="EH53" s="4">
        <v>164</v>
      </c>
      <c r="EI53" s="4">
        <v>25</v>
      </c>
      <c r="EJ53" s="4">
        <v>19</v>
      </c>
      <c r="EK53" s="32">
        <v>10</v>
      </c>
      <c r="EL53" s="4">
        <v>7</v>
      </c>
      <c r="EM53" s="55">
        <v>0.72</v>
      </c>
      <c r="EN53" s="12">
        <v>1.4</v>
      </c>
      <c r="EO53" s="12">
        <v>6.6</v>
      </c>
      <c r="EP53" s="4" t="s">
        <v>499</v>
      </c>
      <c r="EQ53" s="20">
        <v>50.05</v>
      </c>
      <c r="ER53" s="4">
        <v>4.9000000000000004</v>
      </c>
      <c r="EX53" s="4">
        <v>7</v>
      </c>
      <c r="EY53" s="4">
        <v>0.85899999999999999</v>
      </c>
      <c r="FA53" s="4">
        <v>75.2</v>
      </c>
      <c r="FB53" s="4">
        <v>102</v>
      </c>
      <c r="FE53" s="4">
        <v>15</v>
      </c>
      <c r="FF53" s="4">
        <v>1.6</v>
      </c>
      <c r="FG53" s="4">
        <v>77</v>
      </c>
      <c r="FH53" s="12">
        <v>99</v>
      </c>
      <c r="FI53" s="12">
        <v>99</v>
      </c>
      <c r="FR53" s="4">
        <v>46</v>
      </c>
      <c r="FS53" s="4">
        <v>47</v>
      </c>
      <c r="FU53" s="4">
        <v>38.1</v>
      </c>
      <c r="FV53" s="12">
        <v>13.9</v>
      </c>
      <c r="FW53" s="4">
        <v>38</v>
      </c>
      <c r="FX53" s="4">
        <v>39</v>
      </c>
    </row>
    <row r="54" spans="1:180">
      <c r="A54" s="4" t="s">
        <v>500</v>
      </c>
      <c r="B54" s="4" t="s">
        <v>407</v>
      </c>
      <c r="C54" s="4">
        <v>1</v>
      </c>
      <c r="D54" s="4">
        <v>0</v>
      </c>
      <c r="E54" s="4">
        <v>0</v>
      </c>
      <c r="F54" s="4">
        <v>0</v>
      </c>
      <c r="G54" s="4">
        <v>0</v>
      </c>
      <c r="H54" s="4">
        <v>0</v>
      </c>
      <c r="I54" s="4">
        <v>0</v>
      </c>
      <c r="J54" s="4">
        <v>0</v>
      </c>
      <c r="K54" s="4">
        <v>0</v>
      </c>
      <c r="L54" s="4">
        <v>0</v>
      </c>
      <c r="M54" s="5">
        <v>0</v>
      </c>
      <c r="N54" s="4">
        <v>0</v>
      </c>
      <c r="O54" s="4">
        <v>0</v>
      </c>
      <c r="P54" s="4">
        <v>0</v>
      </c>
      <c r="Q54" s="4">
        <v>0</v>
      </c>
      <c r="R54" s="20">
        <v>0</v>
      </c>
      <c r="S54" s="20">
        <v>10</v>
      </c>
      <c r="U54" s="5">
        <v>5237000</v>
      </c>
      <c r="V54" s="12">
        <v>0.1</v>
      </c>
      <c r="W54" s="12">
        <v>2.6</v>
      </c>
      <c r="X54" s="12">
        <v>2.6</v>
      </c>
      <c r="Y54" s="12">
        <v>1.6</v>
      </c>
      <c r="Z54" s="12">
        <v>1.7</v>
      </c>
      <c r="AA54" s="12">
        <v>1.8</v>
      </c>
      <c r="AB54" s="12">
        <v>2.2000000000000002</v>
      </c>
      <c r="AC54" s="12">
        <v>2.4</v>
      </c>
      <c r="AD54" s="12">
        <v>-0.7</v>
      </c>
      <c r="AE54" s="12">
        <v>-0.8</v>
      </c>
      <c r="AF54" s="12">
        <v>73.7</v>
      </c>
      <c r="AG54" s="12">
        <v>84.8</v>
      </c>
      <c r="AH54" s="12">
        <v>79.25</v>
      </c>
      <c r="AI54" s="12">
        <v>11.1</v>
      </c>
      <c r="AJ54" s="12"/>
      <c r="AK54" s="12">
        <v>99</v>
      </c>
      <c r="AL54" s="20">
        <v>9.3840000000000003</v>
      </c>
      <c r="AM54" s="20">
        <v>10.331</v>
      </c>
      <c r="AN54" s="20">
        <v>9.8574999999999999</v>
      </c>
      <c r="AO54" s="20">
        <f>AM54-AL54</f>
        <v>0.94699999999999918</v>
      </c>
      <c r="AP54" s="5">
        <v>2935000</v>
      </c>
      <c r="AQ54" s="14">
        <v>0.5</v>
      </c>
      <c r="AR54" s="14">
        <v>53.1</v>
      </c>
      <c r="AS54" s="14">
        <v>55.1</v>
      </c>
      <c r="AT54" s="14">
        <v>60.3</v>
      </c>
      <c r="AU54" s="14">
        <v>60.9</v>
      </c>
      <c r="AV54" s="14">
        <v>46.1</v>
      </c>
      <c r="AW54" s="14">
        <v>51.4</v>
      </c>
      <c r="AX54" s="5">
        <v>10248.22546</v>
      </c>
      <c r="AY54" s="5">
        <v>23761.348979999999</v>
      </c>
      <c r="AZ54" s="5">
        <v>23969.962220000001</v>
      </c>
      <c r="BA54" s="20">
        <v>2.1178482953875193</v>
      </c>
      <c r="BB54" s="27">
        <v>2.0575443786982248</v>
      </c>
      <c r="BC54" s="20">
        <v>3.6171186440677965</v>
      </c>
      <c r="BD54" s="5">
        <v>1225</v>
      </c>
      <c r="BE54" s="5">
        <v>1927</v>
      </c>
      <c r="BF54" s="5">
        <v>2902</v>
      </c>
      <c r="BG54" s="5">
        <v>8477</v>
      </c>
      <c r="BH54" s="5">
        <v>17953</v>
      </c>
      <c r="BI54" s="5">
        <v>6760</v>
      </c>
      <c r="BJ54" s="5">
        <v>13909</v>
      </c>
      <c r="BK54" s="5">
        <v>10334.5</v>
      </c>
      <c r="BL54" s="5">
        <v>5900</v>
      </c>
      <c r="BM54" s="5">
        <v>21341</v>
      </c>
      <c r="BN54" s="5">
        <v>17172.180479999999</v>
      </c>
      <c r="BO54" s="5">
        <v>22120.471420000002</v>
      </c>
      <c r="BP54" s="5">
        <v>32100</v>
      </c>
      <c r="BQ54" s="20">
        <v>32.090000000000003</v>
      </c>
      <c r="BR54" s="20">
        <v>32.090000000000003</v>
      </c>
      <c r="CE54" s="32">
        <v>278</v>
      </c>
      <c r="CF54" s="32">
        <v>655</v>
      </c>
      <c r="CG54" s="27">
        <v>0.42442748091603055</v>
      </c>
      <c r="CH54" s="5">
        <v>1808000</v>
      </c>
      <c r="CI54" s="5">
        <v>1730000</v>
      </c>
      <c r="CJ54" s="4">
        <v>4.5</v>
      </c>
      <c r="CK54" s="12">
        <v>68.2</v>
      </c>
      <c r="CL54" s="12">
        <v>80.099999999999994</v>
      </c>
      <c r="CN54" s="12">
        <v>67.400000000000006</v>
      </c>
      <c r="CO54" s="12">
        <v>78.3</v>
      </c>
      <c r="CQ54" s="4" t="s">
        <v>415</v>
      </c>
      <c r="CR54" s="4">
        <v>3</v>
      </c>
      <c r="CS54" s="4" t="s">
        <v>416</v>
      </c>
      <c r="CT54" s="4" t="s">
        <v>417</v>
      </c>
      <c r="CU54" s="12">
        <v>55</v>
      </c>
      <c r="CV54" s="4">
        <v>4</v>
      </c>
      <c r="CW54" s="4">
        <v>4</v>
      </c>
      <c r="CX54" s="20">
        <v>1.2652160215549471</v>
      </c>
      <c r="CY54" s="4">
        <v>117</v>
      </c>
      <c r="CZ54" s="4">
        <v>152</v>
      </c>
      <c r="DA54" s="4">
        <v>182</v>
      </c>
      <c r="DB54" s="4">
        <v>435</v>
      </c>
      <c r="DG54" s="12">
        <v>17.92763519</v>
      </c>
      <c r="DH54" s="12">
        <v>5.5559000970000003</v>
      </c>
      <c r="DI54" s="12">
        <v>11.741767643500001</v>
      </c>
      <c r="DJ54" s="12">
        <v>-12.371735093</v>
      </c>
      <c r="DM54" s="4">
        <v>85</v>
      </c>
      <c r="DN54" s="16">
        <v>9.9805024969750009E-2</v>
      </c>
      <c r="DO54" s="12">
        <v>72.099999999999994</v>
      </c>
      <c r="DP54" s="4">
        <v>75.3</v>
      </c>
      <c r="DQ54" s="12">
        <v>75.7</v>
      </c>
      <c r="DR54" s="20">
        <v>0.24806201550387608</v>
      </c>
      <c r="DS54" s="49">
        <f t="shared" ref="DS54:DS60" si="19">(DQ54-DO54)/(85-DO54)</f>
        <v>0.27906976744186102</v>
      </c>
      <c r="DT54" s="20">
        <v>-7.0610770000000003E-2</v>
      </c>
      <c r="DU54" s="4">
        <v>22</v>
      </c>
      <c r="DV54" s="4">
        <v>6</v>
      </c>
      <c r="DW54" s="12">
        <v>5.7</v>
      </c>
      <c r="DX54" s="4">
        <f t="shared" si="10"/>
        <v>16</v>
      </c>
      <c r="DY54" s="49">
        <f t="shared" si="11"/>
        <v>0.72727272727272729</v>
      </c>
      <c r="DZ54" s="16">
        <f t="shared" si="12"/>
        <v>0.8</v>
      </c>
      <c r="EA54" s="16">
        <f t="shared" si="13"/>
        <v>0.88888888888888884</v>
      </c>
      <c r="EB54" s="16">
        <f t="shared" si="14"/>
        <v>0.22779322141112618</v>
      </c>
      <c r="EC54" s="16">
        <f t="shared" si="15"/>
        <v>0.28250158019108251</v>
      </c>
      <c r="ED54" s="16">
        <f t="shared" si="16"/>
        <v>0.38613106869137503</v>
      </c>
      <c r="EE54" s="20">
        <f t="shared" si="17"/>
        <v>3.6666666666666665</v>
      </c>
      <c r="EF54" s="20">
        <f t="shared" si="18"/>
        <v>1.2992829841302611</v>
      </c>
      <c r="EG54" s="16">
        <v>0.25255467999999998</v>
      </c>
      <c r="EH54" s="4">
        <v>175</v>
      </c>
      <c r="EI54" s="4">
        <v>25</v>
      </c>
      <c r="EJ54" s="4">
        <v>10</v>
      </c>
      <c r="EK54" s="32">
        <v>7</v>
      </c>
      <c r="EL54" s="4">
        <v>6</v>
      </c>
      <c r="EM54" s="55">
        <v>0.76</v>
      </c>
      <c r="EN54" s="12">
        <v>4.4000000000000004</v>
      </c>
      <c r="EO54" s="12">
        <v>3.1</v>
      </c>
      <c r="EP54" s="4" t="s">
        <v>501</v>
      </c>
      <c r="EQ54" s="20">
        <v>55.43</v>
      </c>
      <c r="ER54" s="12">
        <v>6</v>
      </c>
      <c r="ES54" s="4">
        <v>4.5999999999999996</v>
      </c>
      <c r="ET54" s="4">
        <v>3.7</v>
      </c>
      <c r="EU54" s="4">
        <v>3.8</v>
      </c>
      <c r="EV54" s="4">
        <v>3.8</v>
      </c>
      <c r="EW54" s="20">
        <f>AVERAGE(ER54:EV54)</f>
        <v>4.3800000000000008</v>
      </c>
      <c r="EY54" s="4">
        <v>0.91600000000000004</v>
      </c>
      <c r="EZ54" s="4">
        <v>103</v>
      </c>
      <c r="FA54" s="4">
        <v>77.8</v>
      </c>
      <c r="FB54" s="4">
        <v>103</v>
      </c>
      <c r="FC54" s="4">
        <v>108</v>
      </c>
      <c r="FE54" s="4">
        <v>9</v>
      </c>
      <c r="FF54" s="4">
        <v>1.8</v>
      </c>
      <c r="FG54" s="4">
        <v>86</v>
      </c>
      <c r="FH54" s="12">
        <v>99</v>
      </c>
      <c r="FI54" s="12">
        <v>99</v>
      </c>
      <c r="FK54" s="4">
        <v>93.8</v>
      </c>
      <c r="FM54" s="4">
        <v>168</v>
      </c>
      <c r="FN54" s="4">
        <v>104</v>
      </c>
      <c r="FO54" s="4">
        <v>0.72799999999999998</v>
      </c>
      <c r="FP54" s="4">
        <v>0.6</v>
      </c>
      <c r="FR54" s="4">
        <v>36</v>
      </c>
      <c r="FS54" s="4">
        <v>46</v>
      </c>
      <c r="FT54" s="4">
        <v>85</v>
      </c>
      <c r="FU54" s="4">
        <v>41.7</v>
      </c>
      <c r="FV54" s="12">
        <v>37.4</v>
      </c>
      <c r="FW54" s="4">
        <v>16</v>
      </c>
      <c r="FX54" s="4">
        <v>18</v>
      </c>
    </row>
    <row r="55" spans="1:180">
      <c r="A55" s="4" t="s">
        <v>502</v>
      </c>
      <c r="B55" s="4" t="s">
        <v>4</v>
      </c>
      <c r="C55" s="4">
        <v>0</v>
      </c>
      <c r="D55" s="4">
        <v>0</v>
      </c>
      <c r="E55" s="4">
        <v>0</v>
      </c>
      <c r="F55" s="4">
        <v>1</v>
      </c>
      <c r="G55" s="4">
        <v>0</v>
      </c>
      <c r="H55" s="4">
        <v>0</v>
      </c>
      <c r="I55" s="4">
        <v>0</v>
      </c>
      <c r="J55" s="4">
        <v>0</v>
      </c>
      <c r="K55" s="4">
        <v>0</v>
      </c>
      <c r="L55" s="4">
        <v>0</v>
      </c>
      <c r="M55" s="5">
        <v>0</v>
      </c>
      <c r="N55" s="4">
        <v>1</v>
      </c>
      <c r="O55" s="4">
        <v>0</v>
      </c>
      <c r="P55" s="4">
        <v>0</v>
      </c>
      <c r="Q55" s="4">
        <v>0</v>
      </c>
      <c r="U55" s="5">
        <v>617000</v>
      </c>
      <c r="V55" s="12">
        <v>5</v>
      </c>
      <c r="W55" s="12"/>
      <c r="X55" s="12">
        <v>7</v>
      </c>
      <c r="Y55" s="12">
        <v>6.6</v>
      </c>
      <c r="Z55" s="12"/>
      <c r="AA55" s="12">
        <v>5.5</v>
      </c>
      <c r="AB55" s="12">
        <v>6.25</v>
      </c>
      <c r="AC55" s="12">
        <v>0.3</v>
      </c>
      <c r="AD55" s="12">
        <v>1.1000000000000001</v>
      </c>
      <c r="AE55" s="12">
        <v>-1.5</v>
      </c>
      <c r="AF55" s="12">
        <v>49.6</v>
      </c>
      <c r="AG55" s="12">
        <v>80.2</v>
      </c>
      <c r="AH55" s="12">
        <v>64.900000000000006</v>
      </c>
      <c r="AI55" s="12">
        <v>30.6</v>
      </c>
      <c r="AJ55" s="12"/>
      <c r="AK55" s="12">
        <v>45</v>
      </c>
      <c r="AL55" s="20"/>
      <c r="AM55" s="20"/>
      <c r="AN55" s="20"/>
      <c r="AO55" s="20"/>
      <c r="AP55" s="5"/>
      <c r="AQ55" s="14"/>
      <c r="AR55" s="14"/>
      <c r="AS55" s="14"/>
      <c r="AT55" s="14"/>
      <c r="AU55" s="14"/>
      <c r="AV55" s="14"/>
      <c r="AW55" s="14"/>
      <c r="BB55" s="27"/>
      <c r="BI55" s="5"/>
      <c r="BJ55" s="5"/>
      <c r="BK55" s="5"/>
      <c r="BL55" s="5"/>
      <c r="BM55" s="5"/>
      <c r="BN55" s="5"/>
      <c r="BO55" s="5"/>
      <c r="BP55" s="5"/>
      <c r="CU55" s="12"/>
      <c r="CV55" s="4">
        <v>2</v>
      </c>
      <c r="DB55" s="4" t="s">
        <v>404</v>
      </c>
      <c r="DE55" s="4">
        <v>51</v>
      </c>
      <c r="DF55" s="4">
        <v>70</v>
      </c>
      <c r="DG55" s="12"/>
      <c r="DH55" s="12"/>
      <c r="DI55" s="12"/>
      <c r="DJ55" s="12"/>
      <c r="DM55" s="4">
        <v>60</v>
      </c>
      <c r="DO55" s="12">
        <v>36</v>
      </c>
      <c r="DP55" s="4">
        <v>48.4</v>
      </c>
      <c r="DQ55" s="12">
        <v>50.4</v>
      </c>
      <c r="DR55" s="20">
        <v>0.2530612244897959</v>
      </c>
      <c r="DS55" s="49">
        <f t="shared" si="19"/>
        <v>0.29387755102040813</v>
      </c>
      <c r="DT55" s="20">
        <v>-3.994284E-2</v>
      </c>
      <c r="DU55" s="4">
        <v>186</v>
      </c>
      <c r="DV55" s="4">
        <v>112</v>
      </c>
      <c r="DW55" s="12">
        <v>107.8</v>
      </c>
      <c r="DX55" s="4">
        <f t="shared" si="10"/>
        <v>74</v>
      </c>
      <c r="DY55" s="49">
        <f t="shared" si="11"/>
        <v>0.39784946236559138</v>
      </c>
      <c r="DZ55" s="16">
        <f t="shared" si="12"/>
        <v>0.40217391304347827</v>
      </c>
      <c r="EA55" s="16">
        <f t="shared" si="13"/>
        <v>0.40659340659340659</v>
      </c>
      <c r="EB55" s="16">
        <f t="shared" si="14"/>
        <v>8.8931828075838784E-2</v>
      </c>
      <c r="EC55" s="16">
        <f t="shared" si="15"/>
        <v>9.0301377892981718E-2</v>
      </c>
      <c r="ED55" s="16">
        <f t="shared" si="16"/>
        <v>9.1712213286632732E-2</v>
      </c>
      <c r="EE55" s="20">
        <f t="shared" si="17"/>
        <v>1.6607142857142858</v>
      </c>
      <c r="EF55" s="20">
        <f t="shared" si="18"/>
        <v>0.50724780241810752</v>
      </c>
      <c r="EG55" s="16">
        <v>0.33617212000000002</v>
      </c>
      <c r="EH55" s="4">
        <v>24</v>
      </c>
      <c r="EI55" s="4">
        <v>289</v>
      </c>
      <c r="EJ55" s="4">
        <v>199</v>
      </c>
      <c r="EK55" s="32"/>
      <c r="EL55" s="4">
        <v>157</v>
      </c>
      <c r="EM55" s="55">
        <v>0.45674740484429066</v>
      </c>
      <c r="EN55" s="12">
        <v>1.9</v>
      </c>
      <c r="EO55" s="12">
        <v>1.5</v>
      </c>
      <c r="EP55" s="4" t="s">
        <v>502</v>
      </c>
      <c r="EQ55" s="20">
        <v>11.36</v>
      </c>
      <c r="EZ55" s="4">
        <v>98</v>
      </c>
      <c r="FB55" s="4">
        <v>121</v>
      </c>
      <c r="FC55" s="4">
        <v>107</v>
      </c>
      <c r="FF55" s="4">
        <v>5.8</v>
      </c>
      <c r="FG55" s="4">
        <v>86</v>
      </c>
      <c r="FK55" s="4">
        <v>17.3</v>
      </c>
      <c r="FM55" s="4">
        <v>251</v>
      </c>
      <c r="FN55" s="4">
        <v>62</v>
      </c>
      <c r="FP55" s="4">
        <v>38.1</v>
      </c>
      <c r="FQ55" s="12">
        <v>28</v>
      </c>
      <c r="FV55" s="12">
        <v>0</v>
      </c>
      <c r="FW55" s="4">
        <v>154</v>
      </c>
      <c r="FX55" s="4">
        <v>162</v>
      </c>
    </row>
    <row r="56" spans="1:180">
      <c r="A56" s="4" t="s">
        <v>503</v>
      </c>
      <c r="B56" s="4" t="s">
        <v>414</v>
      </c>
      <c r="C56" s="4">
        <v>0</v>
      </c>
      <c r="D56" s="4">
        <v>0</v>
      </c>
      <c r="E56" s="4">
        <v>0</v>
      </c>
      <c r="F56" s="4">
        <v>0</v>
      </c>
      <c r="G56" s="4">
        <v>1</v>
      </c>
      <c r="H56" s="4">
        <v>0</v>
      </c>
      <c r="I56" s="4">
        <v>0</v>
      </c>
      <c r="J56" s="4">
        <v>0</v>
      </c>
      <c r="K56" s="4">
        <v>0</v>
      </c>
      <c r="L56" s="4">
        <v>0</v>
      </c>
      <c r="M56" s="5">
        <v>0</v>
      </c>
      <c r="N56" s="4">
        <v>1</v>
      </c>
      <c r="O56" s="4">
        <v>1</v>
      </c>
      <c r="P56" s="4">
        <v>0</v>
      </c>
      <c r="Q56" s="4">
        <v>0</v>
      </c>
      <c r="R56" s="20">
        <v>2</v>
      </c>
      <c r="S56" s="20">
        <v>3.8181818181818183</v>
      </c>
      <c r="T56" s="4">
        <v>5.63</v>
      </c>
      <c r="U56" s="5">
        <v>7961000</v>
      </c>
      <c r="V56" s="12">
        <v>2.1</v>
      </c>
      <c r="W56" s="12">
        <v>7.4</v>
      </c>
      <c r="X56" s="12">
        <v>7.4</v>
      </c>
      <c r="Y56" s="12">
        <v>4.3</v>
      </c>
      <c r="Z56" s="12">
        <v>2.9</v>
      </c>
      <c r="AA56" s="12">
        <v>2.9</v>
      </c>
      <c r="AB56" s="12">
        <v>5.15</v>
      </c>
      <c r="AC56" s="12">
        <v>2.7</v>
      </c>
      <c r="AD56" s="12">
        <v>2.5</v>
      </c>
      <c r="AE56" s="12">
        <v>-4.5</v>
      </c>
      <c r="AF56" s="12">
        <v>30.2</v>
      </c>
      <c r="AG56" s="12">
        <v>58.3</v>
      </c>
      <c r="AH56" s="12">
        <v>44.25</v>
      </c>
      <c r="AI56" s="12">
        <v>28.1</v>
      </c>
      <c r="AJ56" s="12"/>
      <c r="AK56" s="4">
        <v>81.5</v>
      </c>
      <c r="AL56" s="20">
        <v>2.375</v>
      </c>
      <c r="AM56" s="20">
        <v>4.1769999999999996</v>
      </c>
      <c r="AN56" s="20">
        <v>3.2759999999999998</v>
      </c>
      <c r="AO56" s="20">
        <f>AM56-AL56</f>
        <v>1.8019999999999996</v>
      </c>
      <c r="AP56" s="5">
        <v>3379000</v>
      </c>
      <c r="AQ56" s="14">
        <v>3</v>
      </c>
      <c r="AR56" s="14">
        <v>36.9</v>
      </c>
      <c r="AS56" s="14">
        <v>44</v>
      </c>
      <c r="AT56" s="14">
        <v>54.7</v>
      </c>
      <c r="AU56" s="14">
        <v>59</v>
      </c>
      <c r="AV56" s="14">
        <v>18.5</v>
      </c>
      <c r="AW56" s="14">
        <v>25.4</v>
      </c>
      <c r="AX56" s="5">
        <v>1639.932744</v>
      </c>
      <c r="AY56" s="5">
        <v>3845.6811769999999</v>
      </c>
      <c r="AZ56" s="5">
        <v>4974.9990749999997</v>
      </c>
      <c r="BB56" s="27">
        <v>1.81255230125523</v>
      </c>
      <c r="BC56" s="20">
        <v>3.2053789731051343</v>
      </c>
      <c r="BI56" s="5">
        <v>1195</v>
      </c>
      <c r="BJ56" s="5">
        <v>2166</v>
      </c>
      <c r="BK56" s="5">
        <v>1680.5</v>
      </c>
      <c r="BL56" s="5">
        <v>1227</v>
      </c>
      <c r="BM56" s="5">
        <v>3933</v>
      </c>
      <c r="BN56" s="5">
        <v>3425.9098920000001</v>
      </c>
      <c r="BO56" s="5">
        <v>954.22077030000003</v>
      </c>
      <c r="BP56" s="5">
        <v>1600</v>
      </c>
      <c r="BQ56" s="20">
        <v>46.94</v>
      </c>
      <c r="BR56" s="20">
        <v>46.94</v>
      </c>
      <c r="BS56" s="12">
        <v>32.143712574850298</v>
      </c>
      <c r="BT56" s="12">
        <v>75.812024879060118</v>
      </c>
      <c r="BU56" s="12">
        <v>8.980938416422287</v>
      </c>
      <c r="BV56" s="12">
        <v>71.400000000000006</v>
      </c>
      <c r="BW56" s="12">
        <v>83.1</v>
      </c>
      <c r="BX56" s="12">
        <v>50.7</v>
      </c>
      <c r="BY56" s="12" t="s">
        <v>404</v>
      </c>
      <c r="BZ56" s="12">
        <v>12.4</v>
      </c>
      <c r="CA56" s="12" t="s">
        <v>404</v>
      </c>
      <c r="CB56" s="12">
        <v>89.5</v>
      </c>
      <c r="CC56" s="12">
        <v>95.6</v>
      </c>
      <c r="CD56" s="12">
        <v>78.7</v>
      </c>
      <c r="CE56" s="32">
        <v>107</v>
      </c>
      <c r="CF56" s="32">
        <v>11</v>
      </c>
      <c r="CG56" s="27">
        <v>9.7272727272727266</v>
      </c>
      <c r="CH56" s="5">
        <v>450000</v>
      </c>
      <c r="CI56" s="5">
        <v>360000</v>
      </c>
      <c r="CJ56" s="4">
        <v>2.5</v>
      </c>
      <c r="CK56" s="12">
        <v>17.3</v>
      </c>
      <c r="CN56" s="12">
        <v>18.899999999999999</v>
      </c>
      <c r="CU56" s="12"/>
      <c r="CV56" s="4">
        <v>2</v>
      </c>
      <c r="CW56" s="4">
        <v>2</v>
      </c>
      <c r="CX56" s="20">
        <v>-0.55902729871824031</v>
      </c>
      <c r="CY56" s="4">
        <v>55</v>
      </c>
      <c r="CZ56" s="4">
        <v>76</v>
      </c>
      <c r="DA56" s="4">
        <v>94</v>
      </c>
      <c r="DB56" s="4">
        <v>159</v>
      </c>
      <c r="DC56" s="4">
        <v>45</v>
      </c>
      <c r="DE56" s="4">
        <v>43</v>
      </c>
      <c r="DF56" s="4">
        <v>78</v>
      </c>
      <c r="DG56" s="12">
        <v>63.632148739999998</v>
      </c>
      <c r="DH56" s="12">
        <v>24.829700469999999</v>
      </c>
      <c r="DI56" s="12">
        <v>44.230924604999998</v>
      </c>
      <c r="DJ56" s="12">
        <v>-38.802448269999999</v>
      </c>
      <c r="DK56" s="20">
        <v>0.7</v>
      </c>
      <c r="DL56" s="4">
        <v>16.100000000000001</v>
      </c>
      <c r="DM56" s="4">
        <v>30</v>
      </c>
      <c r="DN56" s="16">
        <v>0.132692773815</v>
      </c>
      <c r="DO56" s="4">
        <v>51.8</v>
      </c>
      <c r="DP56" s="4">
        <v>69.7</v>
      </c>
      <c r="DQ56" s="12">
        <v>70.599999999999994</v>
      </c>
      <c r="DR56" s="20">
        <v>0.53915662650602425</v>
      </c>
      <c r="DS56" s="49">
        <f t="shared" si="19"/>
        <v>0.56626506024096368</v>
      </c>
      <c r="DT56" s="20">
        <v>7.7134339999999996E-2</v>
      </c>
      <c r="DU56" s="4">
        <v>102</v>
      </c>
      <c r="DV56" s="4">
        <v>45</v>
      </c>
      <c r="DW56" s="12">
        <v>40</v>
      </c>
      <c r="DX56" s="4">
        <f t="shared" si="10"/>
        <v>57</v>
      </c>
      <c r="DY56" s="49">
        <f t="shared" si="11"/>
        <v>0.55882352941176472</v>
      </c>
      <c r="DZ56" s="16">
        <f t="shared" si="12"/>
        <v>0.56999999999999995</v>
      </c>
      <c r="EA56" s="16">
        <f t="shared" si="13"/>
        <v>0.58163265306122447</v>
      </c>
      <c r="EB56" s="16">
        <f t="shared" si="14"/>
        <v>0.14346801042115043</v>
      </c>
      <c r="EC56" s="16">
        <f t="shared" si="15"/>
        <v>0.14814046360545513</v>
      </c>
      <c r="ED56" s="16">
        <f t="shared" si="16"/>
        <v>0.1531353895937273</v>
      </c>
      <c r="EE56" s="20">
        <f t="shared" si="17"/>
        <v>2.2666666666666666</v>
      </c>
      <c r="EF56" s="20">
        <f t="shared" si="18"/>
        <v>0.81831032351395105</v>
      </c>
      <c r="EG56" s="16">
        <v>0.22448095000000001</v>
      </c>
      <c r="EH56" s="4">
        <v>74</v>
      </c>
      <c r="EI56" s="4">
        <v>149</v>
      </c>
      <c r="EJ56" s="4">
        <v>92</v>
      </c>
      <c r="EK56" s="32">
        <v>44</v>
      </c>
      <c r="EL56" s="4">
        <v>56</v>
      </c>
      <c r="EM56" s="55">
        <v>0.62416107382550334</v>
      </c>
      <c r="EN56" s="12">
        <v>2.4</v>
      </c>
      <c r="EO56" s="12">
        <v>3.1</v>
      </c>
      <c r="EP56" s="4" t="s">
        <v>504</v>
      </c>
      <c r="EQ56" s="20">
        <v>19.3</v>
      </c>
      <c r="ER56" s="4">
        <v>5.7</v>
      </c>
      <c r="ES56" s="4">
        <v>3.6</v>
      </c>
      <c r="ET56" s="4">
        <v>4.3</v>
      </c>
      <c r="EU56" s="4">
        <v>5.5</v>
      </c>
      <c r="EV56" s="4">
        <v>3.6</v>
      </c>
      <c r="EW56" s="20">
        <f>AVERAGE(ER56:EV56)</f>
        <v>4.5400000000000009</v>
      </c>
      <c r="EY56" s="4">
        <v>0.65800000000000003</v>
      </c>
      <c r="EZ56" s="4">
        <v>97</v>
      </c>
      <c r="FA56" s="4">
        <v>72.099999999999994</v>
      </c>
      <c r="FB56" s="4">
        <v>120</v>
      </c>
      <c r="FC56" s="4">
        <v>107</v>
      </c>
      <c r="FD56" s="4">
        <v>92</v>
      </c>
      <c r="FE56" s="4">
        <v>110</v>
      </c>
      <c r="FF56" s="4">
        <v>2.8</v>
      </c>
      <c r="FG56" s="4">
        <v>45</v>
      </c>
      <c r="FH56" s="4">
        <v>81.2</v>
      </c>
      <c r="FI56" s="4">
        <v>81.2</v>
      </c>
      <c r="FJ56" s="4">
        <v>123</v>
      </c>
      <c r="FK56" s="4">
        <v>77.900000000000006</v>
      </c>
      <c r="FM56" s="4">
        <v>143</v>
      </c>
      <c r="FN56" s="4">
        <v>113</v>
      </c>
      <c r="FO56" s="4">
        <v>0.42399999999999999</v>
      </c>
      <c r="FP56" s="4">
        <v>1.9</v>
      </c>
      <c r="FQ56" s="4">
        <v>1.4</v>
      </c>
      <c r="FR56" s="4">
        <v>22</v>
      </c>
      <c r="FS56" s="4">
        <v>27</v>
      </c>
      <c r="FT56" s="4">
        <v>6</v>
      </c>
      <c r="FU56" s="4">
        <v>23.1</v>
      </c>
      <c r="FV56" s="12">
        <v>14.5</v>
      </c>
      <c r="FW56" s="4">
        <v>96</v>
      </c>
      <c r="FX56" s="4">
        <v>87</v>
      </c>
    </row>
    <row r="57" spans="1:180">
      <c r="A57" s="4" t="s">
        <v>505</v>
      </c>
      <c r="B57" s="4" t="s">
        <v>414</v>
      </c>
      <c r="C57" s="4">
        <v>0</v>
      </c>
      <c r="D57" s="4">
        <v>0</v>
      </c>
      <c r="E57" s="4">
        <v>0</v>
      </c>
      <c r="F57" s="4">
        <v>0</v>
      </c>
      <c r="G57" s="4">
        <v>1</v>
      </c>
      <c r="H57" s="4">
        <v>0</v>
      </c>
      <c r="I57" s="4">
        <v>0</v>
      </c>
      <c r="J57" s="4">
        <v>0</v>
      </c>
      <c r="K57" s="4">
        <v>0</v>
      </c>
      <c r="L57" s="4">
        <v>0</v>
      </c>
      <c r="M57" s="5">
        <v>0</v>
      </c>
      <c r="N57" s="4">
        <v>1</v>
      </c>
      <c r="O57" s="4">
        <v>1</v>
      </c>
      <c r="P57" s="4">
        <v>0</v>
      </c>
      <c r="Q57" s="4">
        <v>0</v>
      </c>
      <c r="R57" s="20">
        <v>1.8857142857142857</v>
      </c>
      <c r="S57" s="20">
        <v>4.7714285714285714</v>
      </c>
      <c r="T57" s="20">
        <v>4.7</v>
      </c>
      <c r="U57" s="5">
        <v>11699000</v>
      </c>
      <c r="V57" s="12">
        <v>2.4</v>
      </c>
      <c r="W57" s="12">
        <v>6.7</v>
      </c>
      <c r="X57" s="12">
        <v>6.7</v>
      </c>
      <c r="Y57" s="12">
        <v>5.0999999999999996</v>
      </c>
      <c r="Z57" s="12">
        <v>3.3</v>
      </c>
      <c r="AA57" s="12">
        <v>3.2</v>
      </c>
      <c r="AB57" s="12">
        <v>4.95</v>
      </c>
      <c r="AC57" s="12">
        <v>1.4</v>
      </c>
      <c r="AD57" s="12">
        <v>2.9</v>
      </c>
      <c r="AE57" s="12">
        <v>-3.5</v>
      </c>
      <c r="AF57" s="12">
        <v>34.4</v>
      </c>
      <c r="AG57" s="12">
        <v>55.1</v>
      </c>
      <c r="AH57" s="12">
        <v>44.75</v>
      </c>
      <c r="AI57" s="12">
        <v>20.7</v>
      </c>
      <c r="AJ57" s="12">
        <v>38</v>
      </c>
      <c r="AK57" s="4">
        <v>89.6</v>
      </c>
      <c r="AL57" s="20">
        <v>2.952</v>
      </c>
      <c r="AM57" s="20">
        <v>5.5839999999999996</v>
      </c>
      <c r="AN57" s="20">
        <v>4.2679999999999998</v>
      </c>
      <c r="AO57" s="20">
        <f>AM57-AL57</f>
        <v>2.6319999999999997</v>
      </c>
      <c r="AP57" s="5">
        <v>4390000</v>
      </c>
      <c r="AQ57" s="14">
        <v>3.5</v>
      </c>
      <c r="AR57" s="14">
        <v>32</v>
      </c>
      <c r="AS57" s="14">
        <v>39.1</v>
      </c>
      <c r="AT57" s="14">
        <v>50.8</v>
      </c>
      <c r="AU57" s="14">
        <v>54.7</v>
      </c>
      <c r="AV57" s="14">
        <v>12.9</v>
      </c>
      <c r="AW57" s="14">
        <v>20.2</v>
      </c>
      <c r="AX57" s="5">
        <v>2154.787088</v>
      </c>
      <c r="AY57" s="5">
        <v>3810.0345910000001</v>
      </c>
      <c r="AZ57" s="5">
        <v>3779.0499890000001</v>
      </c>
      <c r="BB57" s="27">
        <v>1.8856947296372348</v>
      </c>
      <c r="BC57" s="20">
        <v>3.1663244353182751</v>
      </c>
      <c r="BI57" s="5">
        <v>1461</v>
      </c>
      <c r="BJ57" s="5">
        <v>2755</v>
      </c>
      <c r="BK57" s="5">
        <v>2108</v>
      </c>
      <c r="BL57" s="5">
        <v>1461</v>
      </c>
      <c r="BM57" s="5">
        <v>4626</v>
      </c>
      <c r="BN57" s="5">
        <v>3859.890566</v>
      </c>
      <c r="BO57" s="5">
        <v>1157.3154480000001</v>
      </c>
      <c r="BP57" s="5">
        <v>1500</v>
      </c>
      <c r="BQ57" s="20">
        <v>43</v>
      </c>
      <c r="BR57" s="20">
        <v>43</v>
      </c>
      <c r="BS57" s="12">
        <v>40.36666100831777</v>
      </c>
      <c r="BT57" s="12">
        <v>91.983878190774732</v>
      </c>
      <c r="BU57" s="12">
        <v>8.8572990705303454</v>
      </c>
      <c r="BV57" s="12">
        <v>70.3</v>
      </c>
      <c r="BW57" s="12">
        <v>81.5</v>
      </c>
      <c r="BX57" s="12">
        <v>51.4</v>
      </c>
      <c r="BY57" s="12">
        <v>22.135460872517399</v>
      </c>
      <c r="BZ57" s="12">
        <v>53.5</v>
      </c>
      <c r="CA57" s="12">
        <v>3.0071077091306724</v>
      </c>
      <c r="CB57" s="12">
        <v>58</v>
      </c>
      <c r="CC57" s="12">
        <v>70.5</v>
      </c>
      <c r="CD57" s="12">
        <v>37</v>
      </c>
      <c r="CE57" s="32">
        <v>149</v>
      </c>
      <c r="CF57" s="32">
        <v>55</v>
      </c>
      <c r="CG57" s="27">
        <v>2.709090909090909</v>
      </c>
      <c r="CH57" s="5">
        <v>300000</v>
      </c>
      <c r="CI57" s="5"/>
      <c r="CK57" s="12">
        <v>9.8000000000000007</v>
      </c>
      <c r="CM57" s="12">
        <v>22.4</v>
      </c>
      <c r="CU57" s="12"/>
      <c r="CV57" s="4">
        <v>3</v>
      </c>
      <c r="CW57" s="4">
        <v>2</v>
      </c>
      <c r="CX57" s="20">
        <v>-0.33698486657690752</v>
      </c>
      <c r="CY57" s="4">
        <v>86</v>
      </c>
      <c r="CZ57" s="4">
        <v>114</v>
      </c>
      <c r="DA57" s="4">
        <v>138</v>
      </c>
      <c r="DB57" s="4">
        <v>247</v>
      </c>
      <c r="DC57" s="4">
        <v>40</v>
      </c>
      <c r="DD57" s="4">
        <v>24</v>
      </c>
      <c r="DE57" s="4">
        <v>65</v>
      </c>
      <c r="DG57" s="12">
        <v>58.8788147</v>
      </c>
      <c r="DH57" s="12">
        <v>33.25540161</v>
      </c>
      <c r="DI57" s="12">
        <v>46.067108155</v>
      </c>
      <c r="DJ57" s="12">
        <v>-25.62341309</v>
      </c>
      <c r="DK57" s="4">
        <v>0.69</v>
      </c>
      <c r="DL57" s="4">
        <v>7.5</v>
      </c>
      <c r="DM57" s="4">
        <v>36</v>
      </c>
      <c r="DN57" s="16">
        <v>0.16584158935799997</v>
      </c>
      <c r="DO57" s="4">
        <v>53.1</v>
      </c>
      <c r="DP57" s="12">
        <v>69</v>
      </c>
      <c r="DQ57" s="12">
        <v>69.5</v>
      </c>
      <c r="DR57" s="20">
        <v>0.49843260188087773</v>
      </c>
      <c r="DS57" s="49">
        <f t="shared" si="19"/>
        <v>0.51410658307210033</v>
      </c>
      <c r="DT57" s="20">
        <v>5.0172509999999997E-2</v>
      </c>
      <c r="DU57" s="4">
        <v>115</v>
      </c>
      <c r="DV57" s="4">
        <v>31</v>
      </c>
      <c r="DW57" s="12">
        <v>34.479999999999997</v>
      </c>
      <c r="DX57" s="4">
        <f t="shared" si="10"/>
        <v>84</v>
      </c>
      <c r="DY57" s="49">
        <f t="shared" si="11"/>
        <v>0.73043478260869565</v>
      </c>
      <c r="DZ57" s="16">
        <f t="shared" si="12"/>
        <v>0.74336283185840712</v>
      </c>
      <c r="EA57" s="16">
        <f t="shared" si="13"/>
        <v>0.7567567567567568</v>
      </c>
      <c r="EB57" s="16">
        <f t="shared" si="14"/>
        <v>0.22983781897417502</v>
      </c>
      <c r="EC57" s="16">
        <f t="shared" si="15"/>
        <v>0.23873436375012808</v>
      </c>
      <c r="ED57" s="16">
        <f t="shared" si="16"/>
        <v>0.2484365612850257</v>
      </c>
      <c r="EE57" s="20">
        <f t="shared" si="17"/>
        <v>3.7096774193548385</v>
      </c>
      <c r="EF57" s="20">
        <f t="shared" si="18"/>
        <v>1.3109449238781039</v>
      </c>
      <c r="EG57" s="16">
        <v>-0.30796306000000001</v>
      </c>
      <c r="EH57" s="4">
        <v>88</v>
      </c>
      <c r="EI57" s="4">
        <v>180</v>
      </c>
      <c r="EJ57" s="4">
        <v>101</v>
      </c>
      <c r="EK57" s="32">
        <v>40</v>
      </c>
      <c r="EL57" s="4">
        <v>40</v>
      </c>
      <c r="EM57" s="55">
        <v>0.77777777777777779</v>
      </c>
      <c r="EN57" s="12">
        <v>2.9</v>
      </c>
      <c r="EO57" s="12">
        <v>5.8</v>
      </c>
      <c r="EP57" s="4" t="s">
        <v>506</v>
      </c>
      <c r="EQ57" s="20">
        <v>-0.14000000000000001</v>
      </c>
      <c r="ER57" s="4">
        <v>5.9</v>
      </c>
      <c r="ES57" s="4">
        <v>4.9000000000000004</v>
      </c>
      <c r="ET57" s="12">
        <v>4</v>
      </c>
      <c r="EU57" s="4">
        <v>4.5999999999999996</v>
      </c>
      <c r="EV57" s="4">
        <v>4.3</v>
      </c>
      <c r="EW57" s="20">
        <f>AVERAGE(ER57:EV57)</f>
        <v>4.74</v>
      </c>
      <c r="EY57" s="4">
        <v>0.67500000000000004</v>
      </c>
      <c r="EZ57" s="4">
        <v>99</v>
      </c>
      <c r="FA57" s="12">
        <v>72</v>
      </c>
      <c r="FB57" s="4">
        <v>121</v>
      </c>
      <c r="FC57" s="4">
        <v>107</v>
      </c>
      <c r="FD57" s="4">
        <v>64</v>
      </c>
      <c r="FE57" s="4">
        <v>150</v>
      </c>
      <c r="FF57" s="4">
        <v>3.2</v>
      </c>
      <c r="FG57" s="4">
        <v>51</v>
      </c>
      <c r="FH57" s="4">
        <v>87.8</v>
      </c>
      <c r="FI57" s="4">
        <v>91.8</v>
      </c>
      <c r="FJ57" s="4">
        <v>124</v>
      </c>
      <c r="FK57" s="4">
        <v>71.7</v>
      </c>
      <c r="FM57" s="4">
        <v>198</v>
      </c>
      <c r="FN57" s="4">
        <v>95</v>
      </c>
      <c r="FP57" s="12">
        <v>5</v>
      </c>
      <c r="FQ57" s="4">
        <v>1.7</v>
      </c>
      <c r="FR57" s="4">
        <v>19</v>
      </c>
      <c r="FS57" s="4">
        <v>25</v>
      </c>
      <c r="FT57" s="4">
        <v>43</v>
      </c>
      <c r="FU57" s="4">
        <v>18.399999999999999</v>
      </c>
      <c r="FV57" s="12">
        <v>17.399999999999999</v>
      </c>
      <c r="FW57" s="4">
        <v>68</v>
      </c>
      <c r="FX57" s="4">
        <v>72</v>
      </c>
    </row>
    <row r="58" spans="1:180">
      <c r="A58" s="4" t="s">
        <v>507</v>
      </c>
      <c r="B58" s="4" t="s">
        <v>4</v>
      </c>
      <c r="C58" s="4">
        <v>0</v>
      </c>
      <c r="D58" s="4">
        <v>0</v>
      </c>
      <c r="E58" s="4">
        <v>1</v>
      </c>
      <c r="F58" s="4">
        <v>0</v>
      </c>
      <c r="G58" s="4">
        <v>0</v>
      </c>
      <c r="H58" s="4">
        <v>0</v>
      </c>
      <c r="I58" s="4">
        <v>0</v>
      </c>
      <c r="J58" s="4">
        <v>0</v>
      </c>
      <c r="K58" s="4">
        <v>0</v>
      </c>
      <c r="L58" s="4">
        <v>0</v>
      </c>
      <c r="M58" s="5">
        <v>0</v>
      </c>
      <c r="N58" s="4">
        <v>1</v>
      </c>
      <c r="O58" s="4">
        <v>1</v>
      </c>
      <c r="P58" s="4">
        <v>0</v>
      </c>
      <c r="Q58" s="4">
        <v>0</v>
      </c>
      <c r="R58" s="20">
        <v>6.0285714285714285</v>
      </c>
      <c r="S58" s="20">
        <v>0</v>
      </c>
      <c r="T58" s="4">
        <v>3.22</v>
      </c>
      <c r="U58" s="5">
        <v>63271000</v>
      </c>
      <c r="V58" s="12">
        <v>2.2999999999999998</v>
      </c>
      <c r="W58" s="12">
        <v>7</v>
      </c>
      <c r="X58" s="12">
        <v>7</v>
      </c>
      <c r="Y58" s="12">
        <v>5.2</v>
      </c>
      <c r="Z58" s="12">
        <v>3.7</v>
      </c>
      <c r="AA58" s="12">
        <v>3.5</v>
      </c>
      <c r="AB58" s="12">
        <v>5.25</v>
      </c>
      <c r="AC58" s="12">
        <v>1.5</v>
      </c>
      <c r="AD58" s="12">
        <v>2.5</v>
      </c>
      <c r="AE58" s="12">
        <v>-3.5</v>
      </c>
      <c r="AF58" s="12">
        <v>37.9</v>
      </c>
      <c r="AG58" s="12">
        <v>43.9</v>
      </c>
      <c r="AH58" s="12">
        <v>40.9</v>
      </c>
      <c r="AI58" s="12">
        <v>6</v>
      </c>
      <c r="AJ58" s="12"/>
      <c r="AK58" s="4">
        <v>50.5</v>
      </c>
      <c r="AL58" s="20"/>
      <c r="AM58" s="20"/>
      <c r="AN58" s="20"/>
      <c r="AO58" s="20"/>
      <c r="AP58" s="5">
        <v>23203000</v>
      </c>
      <c r="AQ58" s="14">
        <v>2.6</v>
      </c>
      <c r="AR58" s="14">
        <v>35</v>
      </c>
      <c r="AS58" s="14">
        <v>38.1</v>
      </c>
      <c r="AT58" s="14">
        <v>50.7</v>
      </c>
      <c r="AU58" s="14">
        <v>51.2</v>
      </c>
      <c r="AV58" s="14">
        <v>18.899999999999999</v>
      </c>
      <c r="AW58" s="14">
        <v>21.7</v>
      </c>
      <c r="AX58" s="5">
        <v>1611.675225</v>
      </c>
      <c r="AY58" s="5">
        <v>3799.5346410000002</v>
      </c>
      <c r="AZ58" s="5">
        <v>4010.2735259999999</v>
      </c>
      <c r="BA58" s="20">
        <v>2.851123595505618</v>
      </c>
      <c r="BB58" s="27">
        <v>2.3634116192830654</v>
      </c>
      <c r="BC58" s="20">
        <v>6.9048473967684023</v>
      </c>
      <c r="BF58" s="5">
        <v>509</v>
      </c>
      <c r="BG58" s="5">
        <v>712</v>
      </c>
      <c r="BH58" s="5">
        <v>2030</v>
      </c>
      <c r="BI58" s="5">
        <v>809</v>
      </c>
      <c r="BJ58" s="5">
        <v>1912</v>
      </c>
      <c r="BK58" s="5">
        <v>1360.5</v>
      </c>
      <c r="BL58" s="5">
        <v>557</v>
      </c>
      <c r="BM58" s="5">
        <v>3846</v>
      </c>
      <c r="BN58" s="5">
        <v>2163.3861059999999</v>
      </c>
      <c r="BO58" s="5">
        <v>987.16126510000004</v>
      </c>
      <c r="BP58" s="5">
        <v>1080</v>
      </c>
      <c r="BQ58" s="20">
        <v>38</v>
      </c>
      <c r="BR58" s="20">
        <v>44.6</v>
      </c>
      <c r="CH58" s="5">
        <v>3313000</v>
      </c>
      <c r="CI58" s="5">
        <v>2721000</v>
      </c>
      <c r="CJ58" s="4">
        <v>21.8</v>
      </c>
      <c r="CK58" s="12">
        <v>29.6</v>
      </c>
      <c r="CL58" s="12">
        <v>38.799999999999997</v>
      </c>
      <c r="CN58" s="12">
        <v>38.9</v>
      </c>
      <c r="CO58" s="12">
        <v>42.7</v>
      </c>
      <c r="CQ58" s="4" t="s">
        <v>415</v>
      </c>
      <c r="CR58" s="4">
        <v>2</v>
      </c>
      <c r="CS58" s="4" t="s">
        <v>417</v>
      </c>
      <c r="CT58" s="4" t="s">
        <v>417</v>
      </c>
      <c r="CU58" s="12"/>
      <c r="CV58" s="4">
        <v>3</v>
      </c>
      <c r="CW58" s="4">
        <v>3</v>
      </c>
      <c r="CX58" s="20">
        <v>0.19568714706335064</v>
      </c>
      <c r="CY58" s="4">
        <v>38</v>
      </c>
      <c r="CZ58" s="4">
        <v>66</v>
      </c>
      <c r="DA58" s="4">
        <v>90</v>
      </c>
      <c r="DB58" s="4">
        <v>176</v>
      </c>
      <c r="DC58" s="4">
        <v>26</v>
      </c>
      <c r="DD58" s="4">
        <v>29</v>
      </c>
      <c r="DE58" s="4">
        <v>19</v>
      </c>
      <c r="DF58" s="4">
        <v>21</v>
      </c>
      <c r="DG58" s="12">
        <v>58.116863250000002</v>
      </c>
      <c r="DH58" s="12">
        <v>40.284900669999999</v>
      </c>
      <c r="DI58" s="12">
        <v>49.200881960000004</v>
      </c>
      <c r="DJ58" s="12">
        <v>-17.831962580000003</v>
      </c>
      <c r="DK58" s="4">
        <v>0.35</v>
      </c>
      <c r="DL58" s="4">
        <v>24.5</v>
      </c>
      <c r="DM58" s="4">
        <v>57</v>
      </c>
      <c r="DN58" s="16">
        <v>0.28044502717199998</v>
      </c>
      <c r="DO58" s="4">
        <v>46.2</v>
      </c>
      <c r="DP58" s="4">
        <v>63.9</v>
      </c>
      <c r="DQ58" s="12">
        <v>66.3</v>
      </c>
      <c r="DR58" s="20">
        <v>0.45618556701030921</v>
      </c>
      <c r="DS58" s="49">
        <f t="shared" si="19"/>
        <v>0.518041237113402</v>
      </c>
      <c r="DT58" s="20">
        <v>6.8112439999999996E-2</v>
      </c>
      <c r="DU58" s="4">
        <v>189</v>
      </c>
      <c r="DV58" s="4">
        <v>57</v>
      </c>
      <c r="DW58" s="12">
        <v>53.08</v>
      </c>
      <c r="DX58" s="4">
        <f t="shared" si="10"/>
        <v>132</v>
      </c>
      <c r="DY58" s="49">
        <f t="shared" si="11"/>
        <v>0.69841269841269837</v>
      </c>
      <c r="DZ58" s="16">
        <f t="shared" si="12"/>
        <v>0.70588235294117652</v>
      </c>
      <c r="EA58" s="16">
        <f t="shared" si="13"/>
        <v>0.71351351351351355</v>
      </c>
      <c r="EB58" s="16">
        <f t="shared" si="14"/>
        <v>0.21015804030944299</v>
      </c>
      <c r="EC58" s="16">
        <f t="shared" si="15"/>
        <v>0.21480697736852114</v>
      </c>
      <c r="ED58" s="16">
        <f t="shared" si="16"/>
        <v>0.21968100988353004</v>
      </c>
      <c r="EE58" s="20">
        <f t="shared" si="17"/>
        <v>3.3157894736842106</v>
      </c>
      <c r="EF58" s="20">
        <f t="shared" si="18"/>
        <v>1.1986957472250923</v>
      </c>
      <c r="EG58" s="16">
        <v>-0.36058565999999997</v>
      </c>
      <c r="EH58" s="4">
        <v>58</v>
      </c>
      <c r="EI58" s="4">
        <v>282</v>
      </c>
      <c r="EJ58" s="4">
        <v>175</v>
      </c>
      <c r="EK58" s="32">
        <v>51</v>
      </c>
      <c r="EL58" s="4">
        <v>78</v>
      </c>
      <c r="EM58" s="55">
        <v>0.72340425531914898</v>
      </c>
      <c r="EN58" s="12">
        <v>2.4</v>
      </c>
      <c r="EO58" s="12">
        <v>5.0999999999999996</v>
      </c>
      <c r="EP58" s="4" t="s">
        <v>508</v>
      </c>
      <c r="EQ58" s="20">
        <v>30.03</v>
      </c>
      <c r="ES58" s="4">
        <v>4.2</v>
      </c>
      <c r="ET58" s="4">
        <v>3.3</v>
      </c>
      <c r="EU58" s="4">
        <v>2.8</v>
      </c>
      <c r="EV58" s="4">
        <v>2.4</v>
      </c>
      <c r="EW58" s="20">
        <f>AVERAGE(ER58:EV58)</f>
        <v>3.1750000000000003</v>
      </c>
      <c r="EY58" s="4">
        <v>0.55500000000000005</v>
      </c>
      <c r="EZ58" s="4">
        <v>97</v>
      </c>
      <c r="FA58" s="4">
        <v>65.599999999999994</v>
      </c>
      <c r="FB58" s="4">
        <v>126</v>
      </c>
      <c r="FC58" s="4">
        <v>104</v>
      </c>
      <c r="FD58" s="4">
        <v>46</v>
      </c>
      <c r="FE58" s="4">
        <v>170</v>
      </c>
      <c r="FF58" s="4">
        <v>3.5</v>
      </c>
      <c r="FG58" s="4">
        <v>57</v>
      </c>
      <c r="FH58" s="4">
        <v>36.700000000000003</v>
      </c>
      <c r="FI58" s="4">
        <v>62.6</v>
      </c>
      <c r="FJ58" s="4">
        <v>171</v>
      </c>
      <c r="FK58" s="4">
        <v>53.6</v>
      </c>
      <c r="FM58" s="4">
        <v>278</v>
      </c>
      <c r="FN58" s="4">
        <v>77</v>
      </c>
      <c r="FP58" s="4">
        <v>4.9000000000000004</v>
      </c>
      <c r="FQ58" s="4">
        <v>3.5</v>
      </c>
      <c r="FT58" s="4">
        <v>12</v>
      </c>
      <c r="FU58" s="4">
        <v>24.9</v>
      </c>
      <c r="FV58" s="12">
        <v>2</v>
      </c>
      <c r="FW58" s="4">
        <v>107</v>
      </c>
      <c r="FX58" s="4">
        <v>109</v>
      </c>
    </row>
    <row r="59" spans="1:180">
      <c r="A59" s="4" t="s">
        <v>509</v>
      </c>
      <c r="B59" s="4" t="s">
        <v>414</v>
      </c>
      <c r="C59" s="4">
        <v>0</v>
      </c>
      <c r="D59" s="4">
        <v>0</v>
      </c>
      <c r="E59" s="4">
        <v>0</v>
      </c>
      <c r="F59" s="4">
        <v>0</v>
      </c>
      <c r="G59" s="4">
        <v>1</v>
      </c>
      <c r="H59" s="4">
        <v>0</v>
      </c>
      <c r="I59" s="4">
        <v>0</v>
      </c>
      <c r="J59" s="4">
        <v>0</v>
      </c>
      <c r="K59" s="4">
        <v>0</v>
      </c>
      <c r="L59" s="4">
        <v>0</v>
      </c>
      <c r="M59" s="5">
        <v>0</v>
      </c>
      <c r="N59" s="4">
        <v>1</v>
      </c>
      <c r="O59" s="4">
        <v>1</v>
      </c>
      <c r="P59" s="4">
        <v>0</v>
      </c>
      <c r="Q59" s="4">
        <v>0</v>
      </c>
      <c r="R59" s="20">
        <v>2.2666666666666666</v>
      </c>
      <c r="S59" s="20">
        <v>3.9333333333333331</v>
      </c>
      <c r="T59" s="4">
        <v>4.53</v>
      </c>
      <c r="U59" s="5">
        <v>5796000</v>
      </c>
      <c r="V59" s="12">
        <v>1.5</v>
      </c>
      <c r="W59" s="12">
        <v>6.8</v>
      </c>
      <c r="X59" s="12">
        <v>6.8</v>
      </c>
      <c r="Y59" s="12">
        <v>5.0999999999999996</v>
      </c>
      <c r="Z59" s="12">
        <v>3.8</v>
      </c>
      <c r="AA59" s="12">
        <v>3.2</v>
      </c>
      <c r="AB59" s="12">
        <v>5</v>
      </c>
      <c r="AC59" s="12">
        <v>1.4</v>
      </c>
      <c r="AD59" s="12">
        <v>2.9</v>
      </c>
      <c r="AE59" s="12">
        <v>-3.6</v>
      </c>
      <c r="AF59" s="12">
        <v>38.299999999999997</v>
      </c>
      <c r="AG59" s="12">
        <v>43.9</v>
      </c>
      <c r="AH59" s="12">
        <v>41.1</v>
      </c>
      <c r="AI59" s="12">
        <v>5.6</v>
      </c>
      <c r="AJ59" s="12">
        <v>7</v>
      </c>
      <c r="AK59" s="4">
        <v>70.900000000000006</v>
      </c>
      <c r="AL59" s="20">
        <v>1.7</v>
      </c>
      <c r="AM59" s="20">
        <v>3.5739999999999998</v>
      </c>
      <c r="AN59" s="20">
        <v>2.637</v>
      </c>
      <c r="AO59" s="20">
        <f>AM59-AL59</f>
        <v>1.8739999999999999</v>
      </c>
      <c r="AP59" s="5">
        <v>2383000</v>
      </c>
      <c r="AQ59" s="14">
        <v>2.8</v>
      </c>
      <c r="AR59" s="14">
        <v>33.9</v>
      </c>
      <c r="AS59" s="14">
        <v>43.3</v>
      </c>
      <c r="AT59" s="14">
        <v>50.4</v>
      </c>
      <c r="AU59" s="14">
        <v>54.8</v>
      </c>
      <c r="AV59" s="14">
        <v>17.8</v>
      </c>
      <c r="AW59" s="14">
        <v>28</v>
      </c>
      <c r="AX59" s="5">
        <v>3440.769945</v>
      </c>
      <c r="AY59" s="5">
        <v>4657.9075810000004</v>
      </c>
      <c r="AZ59" s="5">
        <v>4686.4630420000003</v>
      </c>
      <c r="BB59" s="27">
        <v>1.2782060266292923</v>
      </c>
      <c r="BC59" s="20">
        <v>1.8521072796934865</v>
      </c>
      <c r="BI59" s="5">
        <v>1427</v>
      </c>
      <c r="BJ59" s="5">
        <v>1824</v>
      </c>
      <c r="BK59" s="5">
        <v>1625.5</v>
      </c>
      <c r="BL59" s="5">
        <v>1305</v>
      </c>
      <c r="BM59" s="5">
        <v>2417</v>
      </c>
      <c r="BN59" s="5">
        <v>2126.2802579999998</v>
      </c>
      <c r="BO59" s="5">
        <v>995.75016789999995</v>
      </c>
      <c r="BP59" s="5">
        <v>1700</v>
      </c>
      <c r="BQ59" s="20">
        <v>48.4</v>
      </c>
      <c r="BR59" s="20">
        <v>48.4</v>
      </c>
      <c r="BS59" s="12">
        <v>43.442381373415856</v>
      </c>
      <c r="BT59" s="12">
        <v>79.7723292469352</v>
      </c>
      <c r="BU59" s="12">
        <v>25.011106175033319</v>
      </c>
      <c r="BV59" s="12">
        <v>59.3</v>
      </c>
      <c r="BW59" s="12">
        <v>92.4</v>
      </c>
      <c r="BX59" s="12">
        <v>25.3</v>
      </c>
      <c r="BY59" s="12">
        <v>24.933687002652519</v>
      </c>
      <c r="BZ59" s="12">
        <v>73.7</v>
      </c>
      <c r="CA59" s="12">
        <v>0.17769880053309639</v>
      </c>
      <c r="CB59" s="12">
        <v>68.3</v>
      </c>
      <c r="CC59" s="12">
        <v>85.9</v>
      </c>
      <c r="CD59" s="12">
        <v>50.3</v>
      </c>
      <c r="CE59" s="32">
        <v>64</v>
      </c>
      <c r="CF59" s="32">
        <v>30</v>
      </c>
      <c r="CG59" s="27">
        <v>2.1333333333333333</v>
      </c>
      <c r="CH59" s="5">
        <v>103000</v>
      </c>
      <c r="CI59" s="5">
        <v>79000</v>
      </c>
      <c r="CJ59" s="4">
        <v>30.6</v>
      </c>
      <c r="CK59" s="12">
        <v>7.2</v>
      </c>
      <c r="CM59" s="12">
        <v>10.7</v>
      </c>
      <c r="CN59" s="12">
        <v>7.9</v>
      </c>
      <c r="CO59" s="12">
        <v>8.3000000000000007</v>
      </c>
      <c r="CU59" s="12">
        <v>13.2</v>
      </c>
      <c r="CV59" s="4">
        <v>1</v>
      </c>
      <c r="CW59" s="4">
        <v>3</v>
      </c>
      <c r="CX59" s="20">
        <v>-1.1082729545816592</v>
      </c>
      <c r="CY59" s="4">
        <v>47</v>
      </c>
      <c r="CZ59" s="4">
        <v>68</v>
      </c>
      <c r="DA59" s="4">
        <v>86</v>
      </c>
      <c r="DB59" s="4">
        <v>160</v>
      </c>
      <c r="DD59" s="4">
        <v>43</v>
      </c>
      <c r="DE59" s="4">
        <v>76</v>
      </c>
      <c r="DF59" s="4">
        <v>56</v>
      </c>
      <c r="DG59" s="12">
        <v>61.837894439999999</v>
      </c>
      <c r="DH59" s="12">
        <v>36.316398620000001</v>
      </c>
      <c r="DI59" s="12">
        <v>49.07714653</v>
      </c>
      <c r="DJ59" s="12">
        <v>-25.521495819999998</v>
      </c>
      <c r="DK59" s="4">
        <v>0.56999999999999995</v>
      </c>
      <c r="DL59" s="4">
        <v>11.9</v>
      </c>
      <c r="DM59" s="4">
        <v>36</v>
      </c>
      <c r="DN59" s="16">
        <v>0.17667772750799998</v>
      </c>
      <c r="DO59" s="4">
        <v>50.5</v>
      </c>
      <c r="DP59" s="4">
        <v>66.8</v>
      </c>
      <c r="DQ59" s="12">
        <v>69.099999999999994</v>
      </c>
      <c r="DR59" s="20">
        <v>0.47246376811594193</v>
      </c>
      <c r="DS59" s="49">
        <f t="shared" si="19"/>
        <v>0.53913043478260858</v>
      </c>
      <c r="DT59" s="20">
        <v>5.193387E-2</v>
      </c>
      <c r="DU59" s="4">
        <v>130</v>
      </c>
      <c r="DV59" s="4">
        <v>34</v>
      </c>
      <c r="DW59" s="12">
        <v>33.799999999999997</v>
      </c>
      <c r="DX59" s="4">
        <f t="shared" si="10"/>
        <v>96</v>
      </c>
      <c r="DY59" s="49">
        <f t="shared" si="11"/>
        <v>0.7384615384615385</v>
      </c>
      <c r="DZ59" s="16">
        <f t="shared" si="12"/>
        <v>0.75</v>
      </c>
      <c r="EA59" s="16">
        <f t="shared" si="13"/>
        <v>0.76190476190476186</v>
      </c>
      <c r="EB59" s="16">
        <f t="shared" si="14"/>
        <v>0.23513763573535659</v>
      </c>
      <c r="EC59" s="16">
        <f t="shared" si="15"/>
        <v>0.24333361641398005</v>
      </c>
      <c r="ED59" s="16">
        <f t="shared" si="16"/>
        <v>0.25219575965430668</v>
      </c>
      <c r="EE59" s="20">
        <f t="shared" si="17"/>
        <v>3.8235294117647061</v>
      </c>
      <c r="EF59" s="20">
        <f t="shared" si="18"/>
        <v>1.3411739258394206</v>
      </c>
      <c r="EG59" s="16">
        <v>-0.37887857000000003</v>
      </c>
      <c r="EH59" s="4">
        <v>88</v>
      </c>
      <c r="EI59" s="4">
        <v>210</v>
      </c>
      <c r="EJ59" s="4">
        <v>120</v>
      </c>
      <c r="EK59" s="32">
        <v>40</v>
      </c>
      <c r="EL59" s="4">
        <v>40</v>
      </c>
      <c r="EM59" s="55">
        <v>0.80952380952380953</v>
      </c>
      <c r="EN59" s="12">
        <v>2.8</v>
      </c>
      <c r="EO59" s="12">
        <v>6.9</v>
      </c>
      <c r="EP59" s="4" t="s">
        <v>510</v>
      </c>
      <c r="EQ59" s="20">
        <v>13.4</v>
      </c>
      <c r="ER59" s="4">
        <v>6.3</v>
      </c>
      <c r="ES59" s="4">
        <v>4.3</v>
      </c>
      <c r="ET59" s="4">
        <v>4.0999999999999996</v>
      </c>
      <c r="EU59" s="4">
        <v>3.7</v>
      </c>
      <c r="EV59" s="4">
        <v>4.7</v>
      </c>
      <c r="EW59" s="20">
        <f>AVERAGE(ER59:EV59)</f>
        <v>4.6199999999999992</v>
      </c>
      <c r="EY59" s="4">
        <v>0.56299999999999994</v>
      </c>
      <c r="EZ59" s="4">
        <v>104</v>
      </c>
      <c r="FA59" s="4">
        <v>72.900000000000006</v>
      </c>
      <c r="FB59" s="4">
        <v>123</v>
      </c>
      <c r="FC59" s="4">
        <v>111</v>
      </c>
      <c r="FD59" s="4">
        <v>87</v>
      </c>
      <c r="FE59" s="4">
        <v>300</v>
      </c>
      <c r="FF59" s="4">
        <v>3.2</v>
      </c>
      <c r="FG59" s="4">
        <v>50</v>
      </c>
      <c r="FH59" s="4">
        <v>68.7</v>
      </c>
      <c r="FI59" s="4">
        <v>72.8</v>
      </c>
      <c r="FJ59" s="4">
        <v>127</v>
      </c>
      <c r="FK59" s="4">
        <v>55.6</v>
      </c>
      <c r="FM59" s="4">
        <v>138</v>
      </c>
      <c r="FN59" s="4">
        <v>97</v>
      </c>
      <c r="FO59" s="4">
        <v>0.42899999999999999</v>
      </c>
      <c r="FP59" s="4">
        <v>5.2</v>
      </c>
      <c r="FQ59" s="4">
        <v>2.8</v>
      </c>
      <c r="FR59" s="4">
        <v>21</v>
      </c>
      <c r="FS59" s="4">
        <v>32</v>
      </c>
      <c r="FT59" s="4">
        <v>81</v>
      </c>
      <c r="FU59" s="4">
        <v>27.6</v>
      </c>
      <c r="FV59" s="12">
        <v>16.7</v>
      </c>
      <c r="FW59" s="4">
        <v>115</v>
      </c>
      <c r="FX59" s="4">
        <v>112</v>
      </c>
    </row>
    <row r="60" spans="1:180">
      <c r="A60" s="4" t="s">
        <v>511</v>
      </c>
      <c r="B60" s="4" t="s">
        <v>4</v>
      </c>
      <c r="C60" s="4">
        <v>0</v>
      </c>
      <c r="D60" s="4">
        <v>0</v>
      </c>
      <c r="E60" s="4">
        <v>0</v>
      </c>
      <c r="F60" s="4">
        <v>1</v>
      </c>
      <c r="G60" s="4">
        <v>0</v>
      </c>
      <c r="H60" s="4">
        <v>0</v>
      </c>
      <c r="I60" s="4">
        <v>0</v>
      </c>
      <c r="J60" s="4">
        <v>0</v>
      </c>
      <c r="K60" s="4">
        <v>0</v>
      </c>
      <c r="L60" s="4">
        <v>0</v>
      </c>
      <c r="M60" s="5">
        <v>0</v>
      </c>
      <c r="N60" s="4">
        <v>1</v>
      </c>
      <c r="O60" s="4">
        <v>0</v>
      </c>
      <c r="P60" s="4">
        <v>0</v>
      </c>
      <c r="Q60" s="4">
        <v>0</v>
      </c>
      <c r="U60" s="5">
        <v>410000</v>
      </c>
      <c r="V60" s="12">
        <v>4</v>
      </c>
      <c r="W60" s="12"/>
      <c r="X60" s="12">
        <v>5.5</v>
      </c>
      <c r="Y60" s="12">
        <v>5.7</v>
      </c>
      <c r="Z60" s="12"/>
      <c r="AA60" s="12">
        <v>5.6</v>
      </c>
      <c r="AB60" s="12">
        <v>5.55</v>
      </c>
      <c r="AC60" s="12">
        <v>-0.2</v>
      </c>
      <c r="AD60" s="12">
        <v>0.1</v>
      </c>
      <c r="AE60" s="12">
        <v>9.9999999999999645E-2</v>
      </c>
      <c r="AF60" s="12">
        <v>25.5</v>
      </c>
      <c r="AG60" s="12">
        <v>35.700000000000003</v>
      </c>
      <c r="AH60" s="12">
        <v>30.6</v>
      </c>
      <c r="AI60" s="12">
        <v>10.199999999999999</v>
      </c>
      <c r="AJ60" s="12"/>
      <c r="AK60" s="4">
        <v>77.8</v>
      </c>
      <c r="AL60" s="20"/>
      <c r="AM60" s="20"/>
      <c r="AN60" s="20"/>
      <c r="AO60" s="20"/>
      <c r="AP60" s="5">
        <v>171000</v>
      </c>
      <c r="AQ60" s="14">
        <v>3.6</v>
      </c>
      <c r="AR60" s="14">
        <v>44.5</v>
      </c>
      <c r="AS60" s="14">
        <v>41.6</v>
      </c>
      <c r="AT60" s="14">
        <v>58.5</v>
      </c>
      <c r="AU60" s="14">
        <v>54.7</v>
      </c>
      <c r="AV60" s="14">
        <v>31</v>
      </c>
      <c r="AW60" s="14">
        <v>29.1</v>
      </c>
      <c r="AX60" s="5">
        <v>3021.6844219999998</v>
      </c>
      <c r="AY60" s="5">
        <v>1386.8405279999999</v>
      </c>
      <c r="AZ60" s="5">
        <v>2944.0350880000001</v>
      </c>
      <c r="BB60" s="27"/>
      <c r="BI60" s="5"/>
      <c r="BJ60" s="5"/>
      <c r="BK60" s="5"/>
      <c r="BL60" s="5"/>
      <c r="BM60" s="5"/>
      <c r="BN60" s="5">
        <v>2390.716527</v>
      </c>
      <c r="BO60" s="5">
        <v>817.24271039999996</v>
      </c>
      <c r="BP60" s="5">
        <v>530</v>
      </c>
      <c r="CE60" s="30">
        <v>24</v>
      </c>
      <c r="CF60" s="30">
        <v>37.560975609756099</v>
      </c>
      <c r="CG60" s="27">
        <v>0.63896103896103895</v>
      </c>
      <c r="CI60" s="5"/>
      <c r="CU60" s="12"/>
      <c r="DB60" s="4">
        <v>189</v>
      </c>
      <c r="DF60" s="4">
        <v>47</v>
      </c>
      <c r="DG60" s="12">
        <v>85.307212829999997</v>
      </c>
      <c r="DH60" s="12">
        <v>74.783897400000001</v>
      </c>
      <c r="DI60" s="12">
        <v>80.045555114999999</v>
      </c>
      <c r="DJ60" s="12">
        <v>-10.523315429999997</v>
      </c>
      <c r="DM60" s="4">
        <v>30</v>
      </c>
      <c r="DN60" s="16">
        <v>0.240136665345</v>
      </c>
      <c r="DO60" s="4">
        <v>36.799999999999997</v>
      </c>
      <c r="DP60" s="4">
        <v>48.2</v>
      </c>
      <c r="DQ60" s="12">
        <v>50</v>
      </c>
      <c r="DR60" s="20">
        <v>0.23651452282157687</v>
      </c>
      <c r="DS60" s="49">
        <f t="shared" si="19"/>
        <v>0.27385892116182575</v>
      </c>
      <c r="DT60" s="20">
        <v>-5.9040820000000001E-2</v>
      </c>
      <c r="DU60" s="4">
        <v>188</v>
      </c>
      <c r="DV60" s="4">
        <v>111</v>
      </c>
      <c r="DW60" s="12">
        <v>109</v>
      </c>
      <c r="DX60" s="4">
        <f t="shared" si="10"/>
        <v>77</v>
      </c>
      <c r="DY60" s="49">
        <f t="shared" si="11"/>
        <v>0.40957446808510639</v>
      </c>
      <c r="DZ60" s="16">
        <f t="shared" si="12"/>
        <v>0.41397849462365593</v>
      </c>
      <c r="EA60" s="16">
        <f t="shared" si="13"/>
        <v>0.41847826086956524</v>
      </c>
      <c r="EB60" s="16">
        <f t="shared" si="14"/>
        <v>9.2379357708478396E-2</v>
      </c>
      <c r="EC60" s="16">
        <f t="shared" si="15"/>
        <v>9.3802004960929344E-2</v>
      </c>
      <c r="ED60" s="16">
        <f t="shared" si="16"/>
        <v>9.5267606114959436E-2</v>
      </c>
      <c r="EE60" s="20">
        <f t="shared" si="17"/>
        <v>1.6936936936936937</v>
      </c>
      <c r="EF60" s="20">
        <f t="shared" si="18"/>
        <v>0.52691176151761532</v>
      </c>
      <c r="EG60" s="16">
        <v>0.31295885000000001</v>
      </c>
      <c r="EH60" s="4">
        <v>18</v>
      </c>
      <c r="EI60" s="4">
        <v>316</v>
      </c>
      <c r="EJ60" s="4">
        <v>243</v>
      </c>
      <c r="EK60" s="32"/>
      <c r="EL60" s="4">
        <v>173</v>
      </c>
      <c r="EM60" s="55">
        <v>0.45253164556962028</v>
      </c>
      <c r="EN60" s="12">
        <v>1.3</v>
      </c>
      <c r="EO60" s="12">
        <v>2.1</v>
      </c>
      <c r="EP60" s="4" t="s">
        <v>512</v>
      </c>
      <c r="EQ60" s="20">
        <v>3.45</v>
      </c>
      <c r="EY60" s="4">
        <v>0.441</v>
      </c>
      <c r="EZ60" s="4">
        <v>103</v>
      </c>
      <c r="FA60" s="4">
        <v>50.2</v>
      </c>
      <c r="FB60" s="4">
        <v>122</v>
      </c>
      <c r="FC60" s="4">
        <v>107</v>
      </c>
      <c r="FF60" s="4">
        <v>5.9</v>
      </c>
      <c r="FG60" s="4">
        <v>104</v>
      </c>
      <c r="FH60" s="4">
        <v>67.3</v>
      </c>
      <c r="FI60" s="4">
        <v>88.9</v>
      </c>
      <c r="FO60" s="4">
        <v>0.25600000000000001</v>
      </c>
      <c r="FP60" s="4">
        <v>31.8</v>
      </c>
      <c r="FQ60" s="4">
        <v>14.7</v>
      </c>
      <c r="FR60" s="4">
        <v>37</v>
      </c>
      <c r="FS60" s="4">
        <v>35</v>
      </c>
      <c r="FT60" s="4">
        <v>56</v>
      </c>
      <c r="FU60" s="12">
        <v>29</v>
      </c>
      <c r="FV60" s="12">
        <v>8.8000000000000007</v>
      </c>
      <c r="FW60" s="4">
        <v>142</v>
      </c>
      <c r="FX60" s="4">
        <v>135</v>
      </c>
    </row>
    <row r="61" spans="1:180">
      <c r="A61" s="4" t="s">
        <v>513</v>
      </c>
      <c r="B61" s="4" t="s">
        <v>4</v>
      </c>
      <c r="C61" s="4">
        <v>0</v>
      </c>
      <c r="D61" s="4">
        <v>0</v>
      </c>
      <c r="E61" s="4">
        <v>0</v>
      </c>
      <c r="F61" s="4">
        <v>1</v>
      </c>
      <c r="G61" s="4">
        <v>0</v>
      </c>
      <c r="H61" s="4">
        <v>0</v>
      </c>
      <c r="I61" s="4">
        <v>0</v>
      </c>
      <c r="J61" s="4">
        <v>0</v>
      </c>
      <c r="K61" s="4">
        <v>0</v>
      </c>
      <c r="L61" s="4">
        <v>0</v>
      </c>
      <c r="M61" s="5">
        <v>0</v>
      </c>
      <c r="N61" s="4">
        <v>1</v>
      </c>
      <c r="O61" s="4">
        <v>0</v>
      </c>
      <c r="P61" s="4">
        <v>0</v>
      </c>
      <c r="Q61" s="4">
        <v>0</v>
      </c>
      <c r="U61" s="5">
        <v>3280000</v>
      </c>
      <c r="V61" s="12">
        <v>2</v>
      </c>
      <c r="W61" s="12">
        <v>6.6</v>
      </c>
      <c r="X61" s="12">
        <v>6.6</v>
      </c>
      <c r="Y61" s="12">
        <v>6.1</v>
      </c>
      <c r="Z61" s="12">
        <v>5.6</v>
      </c>
      <c r="AA61" s="12">
        <v>5.5</v>
      </c>
      <c r="AB61" s="12">
        <v>6.05</v>
      </c>
      <c r="AC61" s="12">
        <v>0.4</v>
      </c>
      <c r="AD61" s="12">
        <v>0.6</v>
      </c>
      <c r="AE61" s="12">
        <v>-1.1000000000000001</v>
      </c>
      <c r="AF61" s="12">
        <v>8.3000000000000007</v>
      </c>
      <c r="AG61" s="12">
        <v>15.8</v>
      </c>
      <c r="AH61" s="12">
        <v>12.05</v>
      </c>
      <c r="AI61" s="12">
        <v>7.5</v>
      </c>
      <c r="AJ61" s="12"/>
      <c r="AK61" s="12">
        <v>25</v>
      </c>
      <c r="AL61" s="20"/>
      <c r="AM61" s="20"/>
      <c r="AN61" s="20"/>
      <c r="AO61" s="20"/>
      <c r="AP61" s="5">
        <v>1649000</v>
      </c>
      <c r="AQ61" s="14">
        <v>1.9</v>
      </c>
      <c r="AR61" s="14">
        <v>51.1</v>
      </c>
      <c r="AS61" s="14">
        <v>50.1</v>
      </c>
      <c r="AT61" s="14">
        <v>54.2</v>
      </c>
      <c r="AU61" s="14">
        <v>53</v>
      </c>
      <c r="AV61" s="14">
        <v>48.1</v>
      </c>
      <c r="AW61" s="14">
        <v>47</v>
      </c>
      <c r="BB61" s="27"/>
      <c r="BI61" s="5"/>
      <c r="BJ61" s="5"/>
      <c r="BK61" s="5"/>
      <c r="BL61" s="5"/>
      <c r="BM61" s="5"/>
      <c r="BN61" s="5"/>
      <c r="BO61" s="5"/>
      <c r="BP61" s="5"/>
      <c r="CH61" s="5">
        <v>18000</v>
      </c>
      <c r="CI61" s="5"/>
      <c r="CK61" s="12">
        <v>7.2</v>
      </c>
      <c r="CQ61" s="4" t="s">
        <v>415</v>
      </c>
      <c r="CR61" s="4">
        <v>2</v>
      </c>
      <c r="CS61" s="4" t="s">
        <v>416</v>
      </c>
      <c r="CT61" s="4" t="s">
        <v>422</v>
      </c>
      <c r="CU61" s="12"/>
      <c r="CW61" s="4">
        <v>2</v>
      </c>
      <c r="CX61" s="20">
        <v>-0.31782909902415291</v>
      </c>
      <c r="DB61" s="4" t="s">
        <v>404</v>
      </c>
      <c r="DG61" s="12">
        <v>87.488014219999997</v>
      </c>
      <c r="DH61" s="12">
        <v>80.474700929999997</v>
      </c>
      <c r="DI61" s="12">
        <v>83.981357575000004</v>
      </c>
      <c r="DJ61" s="12">
        <v>-7.0133132899999993</v>
      </c>
      <c r="DQ61" s="12">
        <v>50.8</v>
      </c>
      <c r="DR61" s="20"/>
      <c r="DT61" s="20"/>
      <c r="DU61" s="4">
        <v>170</v>
      </c>
      <c r="DV61" s="4">
        <v>78</v>
      </c>
      <c r="DW61" s="12">
        <v>63.98</v>
      </c>
      <c r="DX61" s="4">
        <f t="shared" si="10"/>
        <v>92</v>
      </c>
      <c r="DY61" s="49">
        <f t="shared" si="11"/>
        <v>0.54117647058823526</v>
      </c>
      <c r="DZ61" s="16">
        <f t="shared" si="12"/>
        <v>0.54761904761904767</v>
      </c>
      <c r="EA61" s="16">
        <f t="shared" si="13"/>
        <v>0.55421686746987953</v>
      </c>
      <c r="EB61" s="16">
        <f t="shared" si="14"/>
        <v>0.13659174658613371</v>
      </c>
      <c r="EC61" s="16">
        <f t="shared" si="15"/>
        <v>0.13923426761309743</v>
      </c>
      <c r="ED61" s="16">
        <f t="shared" si="16"/>
        <v>0.14198095948726741</v>
      </c>
      <c r="EE61" s="20">
        <f t="shared" si="17"/>
        <v>2.1794871794871793</v>
      </c>
      <c r="EF61" s="20">
        <f t="shared" si="18"/>
        <v>0.77908961036067037</v>
      </c>
      <c r="EG61" s="16">
        <v>9.4180310000000003E-2</v>
      </c>
      <c r="EH61" s="4">
        <v>41</v>
      </c>
      <c r="EI61" s="4">
        <v>250</v>
      </c>
      <c r="EJ61" s="4">
        <v>195</v>
      </c>
      <c r="EK61" s="32">
        <v>195</v>
      </c>
      <c r="EL61" s="4">
        <v>120</v>
      </c>
      <c r="EM61" s="55">
        <v>0.52</v>
      </c>
      <c r="EN61" s="12">
        <v>1.2</v>
      </c>
      <c r="EO61" s="12">
        <v>3</v>
      </c>
      <c r="EP61" s="4" t="s">
        <v>514</v>
      </c>
      <c r="EQ61" s="20">
        <v>15.2</v>
      </c>
      <c r="FA61" s="4">
        <v>51.6</v>
      </c>
      <c r="FB61" s="4">
        <v>115</v>
      </c>
      <c r="FD61" s="4">
        <v>21</v>
      </c>
      <c r="FE61" s="4">
        <v>1400</v>
      </c>
      <c r="FF61" s="4">
        <v>5.8</v>
      </c>
      <c r="FG61" s="4">
        <v>92</v>
      </c>
      <c r="FR61" s="4">
        <v>47</v>
      </c>
      <c r="FS61" s="4">
        <v>47</v>
      </c>
      <c r="FV61" s="12">
        <v>21</v>
      </c>
      <c r="FX61" s="4">
        <v>168</v>
      </c>
    </row>
    <row r="62" spans="1:180">
      <c r="A62" s="4" t="s">
        <v>515</v>
      </c>
      <c r="B62" s="4" t="s">
        <v>407</v>
      </c>
      <c r="C62" s="4">
        <v>0</v>
      </c>
      <c r="D62" s="4">
        <v>1</v>
      </c>
      <c r="E62" s="4">
        <v>0</v>
      </c>
      <c r="F62" s="4">
        <v>0</v>
      </c>
      <c r="G62" s="4">
        <v>0</v>
      </c>
      <c r="H62" s="4">
        <v>0</v>
      </c>
      <c r="I62" s="4">
        <v>0</v>
      </c>
      <c r="J62" s="4">
        <v>0</v>
      </c>
      <c r="K62" s="4">
        <v>0</v>
      </c>
      <c r="L62" s="4">
        <v>0</v>
      </c>
      <c r="M62" s="5">
        <v>0</v>
      </c>
      <c r="N62" s="4">
        <v>0</v>
      </c>
      <c r="O62" s="4">
        <v>0</v>
      </c>
      <c r="P62" s="4">
        <v>0</v>
      </c>
      <c r="Q62" s="4">
        <v>1</v>
      </c>
      <c r="U62" s="5">
        <v>1471000</v>
      </c>
      <c r="V62" s="12">
        <v>0</v>
      </c>
      <c r="W62" s="12">
        <v>2</v>
      </c>
      <c r="X62" s="12">
        <v>2</v>
      </c>
      <c r="Y62" s="12">
        <v>2.1</v>
      </c>
      <c r="Z62" s="12">
        <v>1.6</v>
      </c>
      <c r="AA62" s="12">
        <v>1.4</v>
      </c>
      <c r="AB62" s="12">
        <v>1.7</v>
      </c>
      <c r="AC62" s="12">
        <v>-0.2</v>
      </c>
      <c r="AD62" s="12">
        <v>2.5</v>
      </c>
      <c r="AE62" s="12">
        <v>-0.6</v>
      </c>
      <c r="AF62" s="12">
        <v>57.5</v>
      </c>
      <c r="AG62" s="12">
        <v>71.8</v>
      </c>
      <c r="AH62" s="12">
        <v>64.650000000000006</v>
      </c>
      <c r="AI62" s="12">
        <v>14.3</v>
      </c>
      <c r="AJ62" s="12"/>
      <c r="AK62" s="12">
        <v>99</v>
      </c>
      <c r="AL62" s="20"/>
      <c r="AM62" s="20"/>
      <c r="AN62" s="20"/>
      <c r="AO62" s="20"/>
      <c r="AP62" s="5">
        <v>807000</v>
      </c>
      <c r="AQ62" s="14">
        <v>-0.1</v>
      </c>
      <c r="AR62" s="14">
        <v>55.4</v>
      </c>
      <c r="AS62" s="14">
        <v>55.6</v>
      </c>
      <c r="AT62" s="14">
        <v>59.1</v>
      </c>
      <c r="AU62" s="14">
        <v>59.4</v>
      </c>
      <c r="AV62" s="14">
        <v>52.2</v>
      </c>
      <c r="AW62" s="14">
        <v>50.7</v>
      </c>
      <c r="AY62" s="5">
        <v>7804.2996899999998</v>
      </c>
      <c r="AZ62" s="5">
        <v>9499.3276100000003</v>
      </c>
      <c r="BB62" s="27"/>
      <c r="BI62" s="5"/>
      <c r="BJ62" s="5"/>
      <c r="BK62" s="5"/>
      <c r="BL62" s="5"/>
      <c r="BM62" s="5">
        <v>4294</v>
      </c>
      <c r="BN62" s="5">
        <v>3526.9498469999999</v>
      </c>
      <c r="BO62" s="5">
        <v>2834.111668</v>
      </c>
      <c r="BP62" s="5">
        <v>3080</v>
      </c>
      <c r="BQ62" s="20">
        <v>34.659999999999997</v>
      </c>
      <c r="BR62" s="20">
        <v>41.26</v>
      </c>
      <c r="CF62" s="32" t="s">
        <v>516</v>
      </c>
      <c r="CH62" s="5">
        <v>167000</v>
      </c>
      <c r="CI62" s="5">
        <v>580000</v>
      </c>
      <c r="CJ62" s="4">
        <v>-71.2</v>
      </c>
      <c r="CK62" s="12">
        <v>26.4</v>
      </c>
      <c r="CL62" s="12">
        <v>36.1</v>
      </c>
      <c r="CO62" s="12">
        <v>82.5</v>
      </c>
      <c r="CQ62" s="4" t="s">
        <v>415</v>
      </c>
      <c r="CR62" s="4">
        <v>1</v>
      </c>
      <c r="CS62" s="4" t="s">
        <v>417</v>
      </c>
      <c r="CT62" s="4" t="s">
        <v>417</v>
      </c>
      <c r="CU62" s="12"/>
      <c r="CV62" s="4">
        <v>3</v>
      </c>
      <c r="CW62" s="4">
        <v>3</v>
      </c>
      <c r="CX62" s="20">
        <v>-0.23118235714619648</v>
      </c>
      <c r="DB62" s="4">
        <v>290</v>
      </c>
      <c r="DG62" s="12">
        <v>28.34568024</v>
      </c>
      <c r="DH62" s="12">
        <v>14.41160011</v>
      </c>
      <c r="DI62" s="12">
        <v>21.378640175000001</v>
      </c>
      <c r="DJ62" s="12">
        <v>-13.93408013</v>
      </c>
      <c r="DM62" s="4">
        <v>20</v>
      </c>
      <c r="DN62" s="16">
        <v>4.275728035000001E-2</v>
      </c>
      <c r="DP62" s="4">
        <v>69.2</v>
      </c>
      <c r="DQ62" s="12">
        <v>68.7</v>
      </c>
      <c r="DR62" s="20"/>
      <c r="DT62" s="20" t="s">
        <v>427</v>
      </c>
      <c r="DU62" s="4">
        <v>40</v>
      </c>
      <c r="DV62" s="4">
        <v>13</v>
      </c>
      <c r="DW62" s="12">
        <v>10.4</v>
      </c>
      <c r="DX62" s="4">
        <f t="shared" si="10"/>
        <v>27</v>
      </c>
      <c r="DY62" s="49">
        <f t="shared" si="11"/>
        <v>0.67500000000000004</v>
      </c>
      <c r="DZ62" s="16">
        <f t="shared" si="12"/>
        <v>0.71052631578947367</v>
      </c>
      <c r="EA62" s="16">
        <f t="shared" si="13"/>
        <v>0.75</v>
      </c>
      <c r="EB62" s="16">
        <f t="shared" si="14"/>
        <v>0.19704995792641009</v>
      </c>
      <c r="EC62" s="16">
        <f t="shared" si="15"/>
        <v>0.21760058701238569</v>
      </c>
      <c r="ED62" s="16">
        <f t="shared" si="16"/>
        <v>0.24362158001573275</v>
      </c>
      <c r="EE62" s="20">
        <f t="shared" si="17"/>
        <v>3.0769230769230771</v>
      </c>
      <c r="EF62" s="20">
        <f t="shared" si="18"/>
        <v>1.1239300966523995</v>
      </c>
      <c r="EG62" s="16">
        <v>0.22951083999999999</v>
      </c>
      <c r="EH62" s="4">
        <v>145</v>
      </c>
      <c r="EI62" s="4">
        <v>52</v>
      </c>
      <c r="EJ62" s="4">
        <v>25</v>
      </c>
      <c r="EK62" s="32">
        <v>22</v>
      </c>
      <c r="EL62" s="4">
        <v>16</v>
      </c>
      <c r="EM62" s="55">
        <v>0.69230769230769229</v>
      </c>
      <c r="EN62" s="12">
        <v>3.7</v>
      </c>
      <c r="EO62" s="12">
        <v>2.8</v>
      </c>
      <c r="EP62" s="4" t="s">
        <v>517</v>
      </c>
      <c r="EQ62" s="20">
        <v>59.22</v>
      </c>
      <c r="EY62" s="4">
        <v>0.76400000000000001</v>
      </c>
      <c r="EZ62" s="4">
        <v>114</v>
      </c>
      <c r="FA62" s="12">
        <v>75</v>
      </c>
      <c r="FB62" s="4">
        <v>101</v>
      </c>
      <c r="FC62" s="4">
        <v>115</v>
      </c>
      <c r="FE62" s="4">
        <v>41</v>
      </c>
      <c r="FF62" s="4">
        <v>1.4</v>
      </c>
      <c r="FG62" s="4">
        <v>67</v>
      </c>
      <c r="FH62" s="12">
        <v>99</v>
      </c>
      <c r="FI62" s="12">
        <v>99</v>
      </c>
      <c r="FR62" s="4">
        <v>51</v>
      </c>
      <c r="FS62" s="4">
        <v>49</v>
      </c>
      <c r="FU62" s="12">
        <v>42</v>
      </c>
      <c r="FV62" s="12">
        <v>10.9</v>
      </c>
      <c r="FW62" s="4">
        <v>43</v>
      </c>
      <c r="FX62" s="4">
        <v>71</v>
      </c>
    </row>
    <row r="63" spans="1:180">
      <c r="A63" s="4" t="s">
        <v>518</v>
      </c>
      <c r="B63" s="4" t="s">
        <v>4</v>
      </c>
      <c r="C63" s="4">
        <v>0</v>
      </c>
      <c r="D63" s="4">
        <v>0</v>
      </c>
      <c r="E63" s="4">
        <v>0</v>
      </c>
      <c r="F63" s="4">
        <v>1</v>
      </c>
      <c r="G63" s="4">
        <v>0</v>
      </c>
      <c r="H63" s="4">
        <v>0</v>
      </c>
      <c r="I63" s="4">
        <v>0</v>
      </c>
      <c r="J63" s="4">
        <v>0</v>
      </c>
      <c r="K63" s="4">
        <v>0</v>
      </c>
      <c r="L63" s="4">
        <v>0</v>
      </c>
      <c r="M63" s="5">
        <v>0</v>
      </c>
      <c r="N63" s="4">
        <v>1</v>
      </c>
      <c r="O63" s="4">
        <v>0</v>
      </c>
      <c r="P63" s="4">
        <v>0</v>
      </c>
      <c r="Q63" s="4">
        <v>0</v>
      </c>
      <c r="R63" s="20">
        <v>8</v>
      </c>
      <c r="S63" s="20">
        <v>6.4516129032258063E-2</v>
      </c>
      <c r="T63" s="4">
        <v>1.47</v>
      </c>
      <c r="U63" s="5">
        <v>58243000</v>
      </c>
      <c r="V63" s="12">
        <v>3</v>
      </c>
      <c r="W63" s="12">
        <v>6.9</v>
      </c>
      <c r="X63" s="12">
        <v>6.9</v>
      </c>
      <c r="Y63" s="12">
        <v>6.9</v>
      </c>
      <c r="Z63" s="12">
        <v>6.8</v>
      </c>
      <c r="AA63" s="12">
        <v>7</v>
      </c>
      <c r="AB63" s="12">
        <v>6.95</v>
      </c>
      <c r="AC63" s="12">
        <v>0</v>
      </c>
      <c r="AD63" s="12">
        <v>-0.1</v>
      </c>
      <c r="AE63" s="12">
        <v>9.9999999999999645E-2</v>
      </c>
      <c r="AF63" s="12">
        <v>6.4</v>
      </c>
      <c r="AG63" s="12">
        <v>13.4</v>
      </c>
      <c r="AH63" s="12">
        <v>9.9</v>
      </c>
      <c r="AI63" s="12">
        <v>7</v>
      </c>
      <c r="AJ63" s="12"/>
      <c r="AK63" s="4">
        <v>34.5</v>
      </c>
      <c r="AL63" s="20"/>
      <c r="AM63" s="20"/>
      <c r="AN63" s="20"/>
      <c r="AO63" s="20"/>
      <c r="AP63" s="5">
        <v>25392000</v>
      </c>
      <c r="AQ63" s="14">
        <v>2.8</v>
      </c>
      <c r="AR63" s="14">
        <v>44.9</v>
      </c>
      <c r="AS63" s="14">
        <v>42.9</v>
      </c>
      <c r="AT63" s="14">
        <v>52.4</v>
      </c>
      <c r="AU63" s="14">
        <v>51.2</v>
      </c>
      <c r="AV63" s="14">
        <v>37.5</v>
      </c>
      <c r="AW63" s="14">
        <v>35.700000000000003</v>
      </c>
      <c r="AX63" s="5">
        <v>561.68432759999996</v>
      </c>
      <c r="AY63" s="5">
        <v>584.0022735</v>
      </c>
      <c r="AZ63" s="5">
        <v>643.78458699999999</v>
      </c>
      <c r="BA63" s="20">
        <v>1.1589403973509933</v>
      </c>
      <c r="BB63" s="27">
        <v>1.2140077821011672</v>
      </c>
      <c r="BC63" s="20">
        <v>1.6297709923664123</v>
      </c>
      <c r="BG63" s="5">
        <v>302</v>
      </c>
      <c r="BH63" s="5">
        <v>350</v>
      </c>
      <c r="BI63" s="5">
        <v>257</v>
      </c>
      <c r="BJ63" s="5">
        <v>312</v>
      </c>
      <c r="BK63" s="5">
        <v>284.5</v>
      </c>
      <c r="BL63" s="5">
        <v>262</v>
      </c>
      <c r="BM63" s="5">
        <v>427</v>
      </c>
      <c r="BN63" s="5">
        <v>381.22630989999999</v>
      </c>
      <c r="BO63" s="5">
        <v>164.48811319999999</v>
      </c>
      <c r="BP63" s="5">
        <v>100</v>
      </c>
      <c r="CE63" s="32">
        <v>3</v>
      </c>
      <c r="CF63" s="32">
        <v>7</v>
      </c>
      <c r="CG63" s="27">
        <v>0.42857142857142855</v>
      </c>
      <c r="CH63" s="5">
        <v>152000</v>
      </c>
      <c r="CI63" s="5">
        <v>4000</v>
      </c>
      <c r="CK63" s="12">
        <v>4.0999999999999996</v>
      </c>
      <c r="CM63" s="12">
        <v>22.3</v>
      </c>
      <c r="CU63" s="12"/>
      <c r="CV63" s="4">
        <v>2</v>
      </c>
      <c r="CW63" s="4">
        <v>2</v>
      </c>
      <c r="CX63" s="20">
        <v>-0.89525128415502075</v>
      </c>
      <c r="CY63" s="4">
        <v>1</v>
      </c>
      <c r="CZ63" s="4">
        <v>8</v>
      </c>
      <c r="DA63" s="4">
        <v>14</v>
      </c>
      <c r="DB63" s="4">
        <v>84</v>
      </c>
      <c r="DC63" s="4">
        <v>60</v>
      </c>
      <c r="DE63" s="4">
        <v>65</v>
      </c>
      <c r="DG63" s="12">
        <v>93.098266600000002</v>
      </c>
      <c r="DH63" s="12">
        <v>86.179100039999994</v>
      </c>
      <c r="DI63" s="12">
        <v>89.638683319999998</v>
      </c>
      <c r="DJ63" s="12">
        <v>-6.9191665600000078</v>
      </c>
      <c r="DK63" s="4">
        <v>0.25</v>
      </c>
      <c r="DL63" s="4">
        <v>28.4</v>
      </c>
      <c r="DM63" s="4">
        <v>60</v>
      </c>
      <c r="DN63" s="16">
        <v>0.53783209992000003</v>
      </c>
      <c r="DO63" s="12">
        <v>36</v>
      </c>
      <c r="DP63" s="4">
        <v>47.8</v>
      </c>
      <c r="DQ63" s="12">
        <v>43.3</v>
      </c>
      <c r="DR63" s="20">
        <v>0.24081632653061219</v>
      </c>
      <c r="DS63" s="49">
        <f t="shared" ref="DS63:DS68" si="20">(DQ63-DO63)/(85-DO63)</f>
        <v>0.14897959183673465</v>
      </c>
      <c r="DT63" s="20">
        <v>-5.2417020000000002E-2</v>
      </c>
      <c r="DU63" s="4">
        <v>175</v>
      </c>
      <c r="DV63" s="4">
        <v>113</v>
      </c>
      <c r="DW63" s="12">
        <v>109.4</v>
      </c>
      <c r="DX63" s="4">
        <f t="shared" si="10"/>
        <v>62</v>
      </c>
      <c r="DY63" s="49">
        <f t="shared" si="11"/>
        <v>0.35428571428571426</v>
      </c>
      <c r="DZ63" s="16">
        <f t="shared" si="12"/>
        <v>0.3583815028901734</v>
      </c>
      <c r="EA63" s="16">
        <f t="shared" si="13"/>
        <v>0.36257309941520466</v>
      </c>
      <c r="EB63" s="16">
        <f t="shared" si="14"/>
        <v>7.6685630483749836E-2</v>
      </c>
      <c r="EC63" s="16">
        <f t="shared" si="15"/>
        <v>7.7892594572403356E-2</v>
      </c>
      <c r="ED63" s="16">
        <f t="shared" si="16"/>
        <v>7.913659548015467E-2</v>
      </c>
      <c r="EE63" s="20">
        <f t="shared" si="17"/>
        <v>1.5486725663716814</v>
      </c>
      <c r="EF63" s="20">
        <f t="shared" si="18"/>
        <v>0.43739815521117364</v>
      </c>
      <c r="EG63" s="16">
        <v>0.42625204</v>
      </c>
      <c r="EH63" s="4">
        <v>16</v>
      </c>
      <c r="EI63" s="4">
        <v>280</v>
      </c>
      <c r="EJ63" s="4">
        <v>213</v>
      </c>
      <c r="EK63" s="32">
        <v>195</v>
      </c>
      <c r="EL63" s="4">
        <v>177</v>
      </c>
      <c r="EM63" s="55">
        <v>0.36785714285714288</v>
      </c>
      <c r="EN63" s="12">
        <v>1.4</v>
      </c>
      <c r="EO63" s="12">
        <v>1.2</v>
      </c>
      <c r="EP63" s="4" t="s">
        <v>519</v>
      </c>
      <c r="EQ63" s="20">
        <v>9.02</v>
      </c>
      <c r="EY63" s="4">
        <v>0.23300000000000001</v>
      </c>
      <c r="EZ63" s="4">
        <v>102</v>
      </c>
      <c r="FA63" s="4">
        <v>49.8</v>
      </c>
      <c r="FB63" s="4">
        <v>120</v>
      </c>
      <c r="FC63" s="4">
        <v>107</v>
      </c>
      <c r="FD63" s="4">
        <v>14</v>
      </c>
      <c r="FE63" s="4">
        <v>1400</v>
      </c>
      <c r="FF63" s="4">
        <v>7</v>
      </c>
      <c r="FG63" s="4">
        <v>103</v>
      </c>
      <c r="FH63" s="4">
        <v>24.1</v>
      </c>
      <c r="FI63" s="4">
        <v>44.5</v>
      </c>
      <c r="FK63" s="4">
        <v>19.8</v>
      </c>
      <c r="FM63" s="4">
        <v>430</v>
      </c>
      <c r="FN63" s="4">
        <v>66</v>
      </c>
      <c r="FP63" s="4">
        <v>35.4</v>
      </c>
      <c r="FQ63" s="4">
        <v>25.5</v>
      </c>
      <c r="FR63" s="4">
        <v>42</v>
      </c>
      <c r="FS63" s="4">
        <v>41</v>
      </c>
      <c r="FT63" s="4">
        <v>71</v>
      </c>
      <c r="FU63" s="4">
        <v>34.1</v>
      </c>
      <c r="FV63" s="12">
        <v>2</v>
      </c>
      <c r="FW63" s="4">
        <v>171</v>
      </c>
      <c r="FX63" s="4">
        <v>170</v>
      </c>
    </row>
    <row r="64" spans="1:180">
      <c r="A64" s="4" t="s">
        <v>520</v>
      </c>
      <c r="B64" s="4" t="s">
        <v>403</v>
      </c>
      <c r="C64" s="4">
        <v>0</v>
      </c>
      <c r="D64" s="4">
        <v>0</v>
      </c>
      <c r="E64" s="4">
        <v>0</v>
      </c>
      <c r="F64" s="4">
        <v>0</v>
      </c>
      <c r="G64" s="4">
        <v>0</v>
      </c>
      <c r="H64" s="4">
        <v>0</v>
      </c>
      <c r="I64" s="4">
        <v>0</v>
      </c>
      <c r="J64" s="4">
        <v>0</v>
      </c>
      <c r="K64" s="4">
        <v>0</v>
      </c>
      <c r="L64" s="4">
        <v>0</v>
      </c>
      <c r="M64" s="4">
        <v>1</v>
      </c>
      <c r="N64" s="4">
        <v>1</v>
      </c>
      <c r="O64" s="4">
        <v>1</v>
      </c>
      <c r="P64" s="4">
        <v>0</v>
      </c>
      <c r="Q64" s="4">
        <v>0</v>
      </c>
      <c r="R64" s="20">
        <v>0.76</v>
      </c>
      <c r="S64" s="20">
        <v>7.32</v>
      </c>
      <c r="U64" s="5">
        <v>797000</v>
      </c>
      <c r="V64" s="12">
        <v>1.4</v>
      </c>
      <c r="W64" s="12"/>
      <c r="X64" s="12">
        <v>6.4</v>
      </c>
      <c r="Y64" s="12">
        <v>3.9</v>
      </c>
      <c r="Z64" s="12"/>
      <c r="AA64" s="12">
        <v>2.8</v>
      </c>
      <c r="AB64" s="12">
        <v>4.5999999999999996</v>
      </c>
      <c r="AC64" s="12">
        <v>2.5</v>
      </c>
      <c r="AD64" s="12">
        <v>2.1</v>
      </c>
      <c r="AE64" s="12">
        <v>-3.6</v>
      </c>
      <c r="AF64" s="12">
        <v>29.7</v>
      </c>
      <c r="AG64" s="12">
        <v>39.299999999999997</v>
      </c>
      <c r="AH64" s="12">
        <v>34.5</v>
      </c>
      <c r="AI64" s="12">
        <v>9.6</v>
      </c>
      <c r="AJ64" s="12"/>
      <c r="AK64" s="4">
        <v>91.3</v>
      </c>
      <c r="AL64" s="20">
        <v>4.9370000000000003</v>
      </c>
      <c r="AM64" s="20">
        <v>6.7560000000000002</v>
      </c>
      <c r="AN64" s="20">
        <v>5.8465000000000007</v>
      </c>
      <c r="AO64" s="20">
        <f>AM64-AL64</f>
        <v>1.819</v>
      </c>
      <c r="AP64" s="5">
        <v>303000</v>
      </c>
      <c r="AQ64" s="14">
        <v>2.5</v>
      </c>
      <c r="AR64" s="14">
        <v>32.1</v>
      </c>
      <c r="AS64" s="14">
        <v>40.6</v>
      </c>
      <c r="AT64" s="14">
        <v>52.4</v>
      </c>
      <c r="AU64" s="14">
        <v>53.9</v>
      </c>
      <c r="AV64" s="14">
        <v>11.2</v>
      </c>
      <c r="AW64" s="14">
        <v>21.7</v>
      </c>
      <c r="AX64" s="5">
        <v>2687.8965090000002</v>
      </c>
      <c r="AY64" s="5">
        <v>5373.2770570000002</v>
      </c>
      <c r="BB64" s="27">
        <v>1.900853889943074</v>
      </c>
      <c r="BC64" s="20">
        <v>2.4481733220050979</v>
      </c>
      <c r="BI64" s="5">
        <v>2108</v>
      </c>
      <c r="BJ64" s="5">
        <v>4007</v>
      </c>
      <c r="BK64" s="5">
        <v>3057.5</v>
      </c>
      <c r="BL64" s="5">
        <v>2354</v>
      </c>
      <c r="BM64" s="5">
        <v>5763</v>
      </c>
      <c r="BN64" s="5">
        <v>3215.471466</v>
      </c>
      <c r="BO64" s="5">
        <v>1937.364834</v>
      </c>
      <c r="BP64" s="5">
        <v>2470</v>
      </c>
      <c r="BQ64" s="20">
        <v>42.5</v>
      </c>
      <c r="BR64" s="20">
        <v>42.5</v>
      </c>
      <c r="CI64" s="5"/>
      <c r="CU64" s="12"/>
      <c r="CV64" s="4">
        <v>1</v>
      </c>
      <c r="DB64" s="4">
        <v>59</v>
      </c>
      <c r="DE64" s="4">
        <v>30</v>
      </c>
      <c r="DF64" s="4">
        <v>20</v>
      </c>
      <c r="DG64" s="12">
        <v>59.53081512</v>
      </c>
      <c r="DH64" s="12">
        <v>45.598300930000001</v>
      </c>
      <c r="DI64" s="12">
        <v>52.564558024999997</v>
      </c>
      <c r="DJ64" s="12">
        <v>-13.932514189999999</v>
      </c>
      <c r="DK64" s="4">
        <v>0.74</v>
      </c>
      <c r="DL64" s="4">
        <v>62.8</v>
      </c>
      <c r="DM64" s="4">
        <v>51</v>
      </c>
      <c r="DN64" s="16">
        <v>0.26807924592749999</v>
      </c>
      <c r="DO64" s="12">
        <v>59</v>
      </c>
      <c r="DP64" s="4">
        <v>71.599999999999994</v>
      </c>
      <c r="DQ64" s="12">
        <v>72.7</v>
      </c>
      <c r="DR64" s="20">
        <v>0.48461538461538439</v>
      </c>
      <c r="DS64" s="49">
        <f t="shared" si="20"/>
        <v>0.52692307692307705</v>
      </c>
      <c r="DT64" s="20">
        <v>1.5460649999999999E-2</v>
      </c>
      <c r="DU64" s="4">
        <v>71</v>
      </c>
      <c r="DV64" s="4">
        <v>20</v>
      </c>
      <c r="DW64" s="12">
        <v>18.333300000000001</v>
      </c>
      <c r="DX64" s="4">
        <f t="shared" si="10"/>
        <v>51</v>
      </c>
      <c r="DY64" s="49">
        <f t="shared" si="11"/>
        <v>0.71830985915492962</v>
      </c>
      <c r="DZ64" s="16">
        <f t="shared" si="12"/>
        <v>0.73913043478260865</v>
      </c>
      <c r="EA64" s="16">
        <f t="shared" si="13"/>
        <v>0.76119402985074625</v>
      </c>
      <c r="EB64" s="16">
        <f t="shared" si="14"/>
        <v>0.2221241095916251</v>
      </c>
      <c r="EC64" s="16">
        <f t="shared" si="15"/>
        <v>0.23586320812252312</v>
      </c>
      <c r="ED64" s="16">
        <f t="shared" si="16"/>
        <v>0.25167195651637436</v>
      </c>
      <c r="EE64" s="20">
        <f t="shared" si="17"/>
        <v>3.55</v>
      </c>
      <c r="EF64" s="20">
        <f t="shared" si="18"/>
        <v>1.2669476034873246</v>
      </c>
      <c r="EG64" s="16">
        <v>-0.10392667999999999</v>
      </c>
      <c r="EH64" s="4">
        <v>121</v>
      </c>
      <c r="EI64" s="4">
        <v>97</v>
      </c>
      <c r="EJ64" s="4">
        <v>42</v>
      </c>
      <c r="EK64" s="32"/>
      <c r="EL64" s="4">
        <v>24</v>
      </c>
      <c r="EM64" s="55">
        <v>0.75257731958762886</v>
      </c>
      <c r="EN64" s="12">
        <v>4.2</v>
      </c>
      <c r="EO64" s="12">
        <v>3.5</v>
      </c>
      <c r="EP64" s="4" t="s">
        <v>521</v>
      </c>
      <c r="EQ64" s="20">
        <v>-18.079999999999998</v>
      </c>
      <c r="ER64" s="4">
        <v>6.1</v>
      </c>
      <c r="ES64" s="4">
        <v>5.3</v>
      </c>
      <c r="ET64" s="4">
        <v>4.8</v>
      </c>
      <c r="EU64" s="12">
        <v>5</v>
      </c>
      <c r="EV64" s="4">
        <v>4.5999999999999996</v>
      </c>
      <c r="EW64" s="20">
        <f>AVERAGE(ER64:EV64)</f>
        <v>5.1599999999999993</v>
      </c>
      <c r="EY64" s="4">
        <v>0.76300000000000001</v>
      </c>
      <c r="EZ64" s="4">
        <v>99</v>
      </c>
      <c r="FA64" s="4">
        <v>74.099999999999994</v>
      </c>
      <c r="FB64" s="4">
        <v>113</v>
      </c>
      <c r="FC64" s="4">
        <v>107</v>
      </c>
      <c r="FF64" s="4">
        <v>2.8</v>
      </c>
      <c r="FG64" s="4">
        <v>60</v>
      </c>
      <c r="FH64" s="4">
        <v>89.2</v>
      </c>
      <c r="FI64" s="4">
        <v>93.7</v>
      </c>
      <c r="FJ64" s="4">
        <v>133</v>
      </c>
      <c r="FK64" s="4">
        <v>70.5</v>
      </c>
      <c r="FM64" s="4">
        <v>144</v>
      </c>
      <c r="FN64" s="4">
        <v>102</v>
      </c>
      <c r="FO64" s="4">
        <v>0.32900000000000001</v>
      </c>
      <c r="FP64" s="4">
        <v>1.5</v>
      </c>
      <c r="FQ64" s="4">
        <v>1.2</v>
      </c>
      <c r="FR64" s="4">
        <v>12</v>
      </c>
      <c r="FS64" s="4">
        <v>23</v>
      </c>
      <c r="FT64" s="4">
        <v>23</v>
      </c>
      <c r="FU64" s="4">
        <v>21.4</v>
      </c>
      <c r="FV64" s="12">
        <v>5.8</v>
      </c>
      <c r="FW64" s="4">
        <v>46</v>
      </c>
      <c r="FX64" s="4">
        <v>46</v>
      </c>
    </row>
    <row r="65" spans="1:180">
      <c r="A65" s="4" t="s">
        <v>522</v>
      </c>
      <c r="B65" s="4" t="s">
        <v>407</v>
      </c>
      <c r="C65" s="4">
        <v>1</v>
      </c>
      <c r="D65" s="4">
        <v>0</v>
      </c>
      <c r="E65" s="4">
        <v>0</v>
      </c>
      <c r="F65" s="4">
        <v>0</v>
      </c>
      <c r="G65" s="4">
        <v>0</v>
      </c>
      <c r="H65" s="4">
        <v>0</v>
      </c>
      <c r="I65" s="4">
        <v>0</v>
      </c>
      <c r="J65" s="4">
        <v>0</v>
      </c>
      <c r="K65" s="4">
        <v>0</v>
      </c>
      <c r="L65" s="4">
        <v>0</v>
      </c>
      <c r="M65" s="4">
        <v>0</v>
      </c>
      <c r="N65" s="4">
        <v>0</v>
      </c>
      <c r="O65" s="4">
        <v>0</v>
      </c>
      <c r="P65" s="4">
        <v>0</v>
      </c>
      <c r="Q65" s="4">
        <v>0</v>
      </c>
      <c r="R65" s="20">
        <v>0</v>
      </c>
      <c r="S65" s="20">
        <v>10</v>
      </c>
      <c r="U65" s="5">
        <v>5126000</v>
      </c>
      <c r="V65" s="12">
        <v>0.4</v>
      </c>
      <c r="W65" s="12">
        <v>2.7</v>
      </c>
      <c r="X65" s="12">
        <v>2.7</v>
      </c>
      <c r="Y65" s="12">
        <v>1.7</v>
      </c>
      <c r="Z65" s="12">
        <v>1.9</v>
      </c>
      <c r="AA65" s="12">
        <v>1.8</v>
      </c>
      <c r="AB65" s="12">
        <v>2.25</v>
      </c>
      <c r="AC65" s="12">
        <v>2.2999999999999998</v>
      </c>
      <c r="AD65" s="12">
        <v>-0.4</v>
      </c>
      <c r="AE65" s="12">
        <v>-0.9</v>
      </c>
      <c r="AF65" s="12">
        <v>38.1</v>
      </c>
      <c r="AG65" s="12">
        <v>61.4</v>
      </c>
      <c r="AH65" s="12">
        <v>49.75</v>
      </c>
      <c r="AI65" s="12">
        <v>23.3</v>
      </c>
      <c r="AJ65" s="12"/>
      <c r="AK65" s="12">
        <v>99</v>
      </c>
      <c r="AL65" s="20">
        <v>7.4470000000000001</v>
      </c>
      <c r="AM65" s="20">
        <v>9.4909999999999997</v>
      </c>
      <c r="AN65" s="20">
        <v>8.4689999999999994</v>
      </c>
      <c r="AO65" s="20">
        <f>AM65-AL65</f>
        <v>2.0439999999999996</v>
      </c>
      <c r="AP65" s="5">
        <v>2603000</v>
      </c>
      <c r="AQ65" s="14">
        <v>0.5</v>
      </c>
      <c r="AR65" s="14">
        <v>50.5</v>
      </c>
      <c r="AS65" s="14">
        <v>50.4</v>
      </c>
      <c r="AT65" s="14">
        <v>55.9</v>
      </c>
      <c r="AU65" s="14">
        <v>54.5</v>
      </c>
      <c r="AV65" s="14">
        <v>45.4</v>
      </c>
      <c r="AW65" s="14">
        <v>47.4</v>
      </c>
      <c r="AX65" s="5">
        <v>7474.2241860000004</v>
      </c>
      <c r="AY65" s="5">
        <v>19258.570660000001</v>
      </c>
      <c r="AZ65" s="5">
        <v>22367.959719999999</v>
      </c>
      <c r="BA65" s="20">
        <v>2.7440092546686499</v>
      </c>
      <c r="BB65" s="27">
        <v>2.6571536571536574</v>
      </c>
      <c r="BC65" s="20">
        <v>3.6916066129715981</v>
      </c>
      <c r="BD65" s="5">
        <v>759</v>
      </c>
      <c r="BE65" s="5">
        <v>1107</v>
      </c>
      <c r="BF65" s="5">
        <v>1620</v>
      </c>
      <c r="BG65" s="5">
        <v>6051</v>
      </c>
      <c r="BH65" s="5">
        <v>16604</v>
      </c>
      <c r="BI65" s="5">
        <v>5291</v>
      </c>
      <c r="BJ65" s="5">
        <v>14059</v>
      </c>
      <c r="BK65" s="5">
        <v>9675</v>
      </c>
      <c r="BL65" s="5">
        <v>4718</v>
      </c>
      <c r="BM65" s="5">
        <v>17417</v>
      </c>
      <c r="BN65" s="5">
        <v>14253.8961</v>
      </c>
      <c r="BO65" s="5">
        <v>18394.00056</v>
      </c>
      <c r="BP65" s="5">
        <v>23240</v>
      </c>
      <c r="BQ65" s="20">
        <v>29.93</v>
      </c>
      <c r="BR65" s="20">
        <v>29.93</v>
      </c>
      <c r="CE65" s="32">
        <v>247</v>
      </c>
      <c r="CF65" s="32">
        <v>986</v>
      </c>
      <c r="CG65" s="27">
        <v>0.25050709939148075</v>
      </c>
      <c r="CH65" s="5">
        <v>1377000</v>
      </c>
      <c r="CI65" s="5">
        <v>1411000</v>
      </c>
      <c r="CJ65" s="4">
        <v>-2.4</v>
      </c>
      <c r="CK65" s="12">
        <v>59.7</v>
      </c>
      <c r="CL65" s="12">
        <v>79.3</v>
      </c>
      <c r="CN65" s="12">
        <v>61.4</v>
      </c>
      <c r="CO65" s="12">
        <v>68.3</v>
      </c>
      <c r="CQ65" s="4" t="s">
        <v>415</v>
      </c>
      <c r="CR65" s="4">
        <v>2</v>
      </c>
      <c r="CS65" s="4" t="s">
        <v>416</v>
      </c>
      <c r="CT65" s="4" t="s">
        <v>417</v>
      </c>
      <c r="CU65" s="12">
        <v>95</v>
      </c>
      <c r="CV65" s="4">
        <v>5</v>
      </c>
      <c r="CW65" s="4">
        <v>3</v>
      </c>
      <c r="CX65" s="20">
        <v>1.2575872456355721</v>
      </c>
      <c r="CY65" s="4">
        <v>96</v>
      </c>
      <c r="CZ65" s="4">
        <v>129</v>
      </c>
      <c r="DA65" s="4">
        <v>159</v>
      </c>
      <c r="DB65" s="4">
        <v>315</v>
      </c>
      <c r="DG65" s="12">
        <v>27.417303090000001</v>
      </c>
      <c r="DH65" s="12">
        <v>8.3930997850000004</v>
      </c>
      <c r="DI65" s="12">
        <v>17.905201437500001</v>
      </c>
      <c r="DJ65" s="12">
        <v>-19.024203305</v>
      </c>
      <c r="DM65" s="4">
        <v>98</v>
      </c>
      <c r="DN65" s="16">
        <v>0.17547097408750001</v>
      </c>
      <c r="DO65" s="12">
        <v>68.400000000000006</v>
      </c>
      <c r="DP65" s="4">
        <v>75.8</v>
      </c>
      <c r="DQ65" s="12">
        <v>76.8</v>
      </c>
      <c r="DR65" s="20">
        <v>0.44578313253012014</v>
      </c>
      <c r="DS65" s="49">
        <f t="shared" si="20"/>
        <v>0.5060240963855418</v>
      </c>
      <c r="DT65" s="20">
        <v>-2.814175E-2</v>
      </c>
      <c r="DU65" s="4">
        <v>22</v>
      </c>
      <c r="DV65" s="4">
        <v>4</v>
      </c>
      <c r="DW65" s="12">
        <v>3.95</v>
      </c>
      <c r="DX65" s="4">
        <f t="shared" si="10"/>
        <v>18</v>
      </c>
      <c r="DY65" s="49">
        <f t="shared" si="11"/>
        <v>0.81818181818181823</v>
      </c>
      <c r="DZ65" s="16">
        <f t="shared" si="12"/>
        <v>0.9</v>
      </c>
      <c r="EA65" s="16">
        <f t="shared" si="13"/>
        <v>1</v>
      </c>
      <c r="EB65" s="16">
        <f t="shared" si="14"/>
        <v>0.29888027809847012</v>
      </c>
      <c r="EC65" s="16">
        <f t="shared" si="15"/>
        <v>0.40416838839807251</v>
      </c>
      <c r="ED65" s="16" t="e">
        <f t="shared" si="16"/>
        <v>#NUM!</v>
      </c>
      <c r="EE65" s="20">
        <f t="shared" si="17"/>
        <v>5.5</v>
      </c>
      <c r="EF65" s="20">
        <f t="shared" si="18"/>
        <v>1.7047480922384255</v>
      </c>
      <c r="EG65" s="16">
        <v>-0.15291043000000001</v>
      </c>
      <c r="EH65" s="4">
        <v>189</v>
      </c>
      <c r="EI65" s="4">
        <v>28</v>
      </c>
      <c r="EJ65" s="4">
        <v>9</v>
      </c>
      <c r="EK65" s="32">
        <v>5</v>
      </c>
      <c r="EL65" s="4">
        <v>4</v>
      </c>
      <c r="EM65" s="55">
        <v>0.8571428571428571</v>
      </c>
      <c r="EN65" s="12">
        <v>5.9</v>
      </c>
      <c r="EO65" s="12">
        <v>4.4000000000000004</v>
      </c>
      <c r="EP65" s="4" t="s">
        <v>523</v>
      </c>
      <c r="EQ65" s="20">
        <v>60.08</v>
      </c>
      <c r="ER65" s="4">
        <v>5.6</v>
      </c>
      <c r="ES65" s="4">
        <v>4.8</v>
      </c>
      <c r="ET65" s="4">
        <v>4.4000000000000004</v>
      </c>
      <c r="EU65" s="4">
        <v>4.5999999999999996</v>
      </c>
      <c r="EV65" s="4">
        <v>3.9</v>
      </c>
      <c r="EW65" s="20">
        <f>AVERAGE(ER65:EV65)</f>
        <v>4.6599999999999993</v>
      </c>
      <c r="EY65" s="4">
        <v>0.92500000000000004</v>
      </c>
      <c r="EZ65" s="4">
        <v>106</v>
      </c>
      <c r="FA65" s="4">
        <v>79.900000000000006</v>
      </c>
      <c r="FB65" s="4">
        <v>108</v>
      </c>
      <c r="FC65" s="4">
        <v>111</v>
      </c>
      <c r="FE65" s="4">
        <v>11</v>
      </c>
      <c r="FF65" s="4">
        <v>1.9</v>
      </c>
      <c r="FG65" s="4">
        <v>102</v>
      </c>
      <c r="FH65" s="12">
        <v>99</v>
      </c>
      <c r="FI65" s="12">
        <v>99</v>
      </c>
      <c r="FK65" s="12">
        <v>100</v>
      </c>
      <c r="FM65" s="4">
        <v>123</v>
      </c>
      <c r="FN65" s="4">
        <v>100</v>
      </c>
      <c r="FO65" s="4">
        <v>0.71899999999999997</v>
      </c>
      <c r="FP65" s="4">
        <v>0.4</v>
      </c>
      <c r="FR65" s="4">
        <v>44</v>
      </c>
      <c r="FS65" s="4">
        <v>47</v>
      </c>
      <c r="FT65" s="4">
        <v>89</v>
      </c>
      <c r="FU65" s="4">
        <v>41.5</v>
      </c>
      <c r="FV65" s="12">
        <v>33.5</v>
      </c>
      <c r="FW65" s="4">
        <v>5</v>
      </c>
      <c r="FX65" s="4">
        <v>8</v>
      </c>
    </row>
    <row r="66" spans="1:180">
      <c r="A66" s="4" t="s">
        <v>524</v>
      </c>
      <c r="B66" s="4" t="s">
        <v>407</v>
      </c>
      <c r="C66" s="4">
        <v>1</v>
      </c>
      <c r="D66" s="4">
        <v>0</v>
      </c>
      <c r="E66" s="4">
        <v>0</v>
      </c>
      <c r="F66" s="4">
        <v>0</v>
      </c>
      <c r="G66" s="4">
        <v>0</v>
      </c>
      <c r="H66" s="4">
        <v>0</v>
      </c>
      <c r="I66" s="4">
        <v>0</v>
      </c>
      <c r="J66" s="4">
        <v>0</v>
      </c>
      <c r="K66" s="4">
        <v>0</v>
      </c>
      <c r="L66" s="4">
        <v>0</v>
      </c>
      <c r="M66" s="4">
        <v>0</v>
      </c>
      <c r="N66" s="4">
        <v>0</v>
      </c>
      <c r="O66" s="4">
        <v>0</v>
      </c>
      <c r="P66" s="4">
        <v>0</v>
      </c>
      <c r="Q66" s="4">
        <v>0</v>
      </c>
      <c r="R66" s="20">
        <v>0.25714285714285712</v>
      </c>
      <c r="S66" s="20">
        <v>7.6857142857142859</v>
      </c>
      <c r="U66" s="5">
        <v>58333000</v>
      </c>
      <c r="V66" s="12">
        <v>0.5</v>
      </c>
      <c r="W66" s="12">
        <v>2.8</v>
      </c>
      <c r="X66" s="12">
        <v>2.8</v>
      </c>
      <c r="Y66" s="12">
        <v>1.9</v>
      </c>
      <c r="Z66" s="12">
        <v>1.7</v>
      </c>
      <c r="AA66" s="12">
        <v>1.7</v>
      </c>
      <c r="AB66" s="12">
        <v>2.25</v>
      </c>
      <c r="AC66" s="12">
        <v>1.9</v>
      </c>
      <c r="AD66" s="12">
        <v>0.7</v>
      </c>
      <c r="AE66" s="12">
        <v>-1.1000000000000001</v>
      </c>
      <c r="AF66" s="12">
        <v>62.4</v>
      </c>
      <c r="AG66" s="12">
        <v>74</v>
      </c>
      <c r="AH66" s="12">
        <v>68.2</v>
      </c>
      <c r="AI66" s="12">
        <v>11.6</v>
      </c>
      <c r="AJ66" s="12"/>
      <c r="AK66" s="12">
        <v>99</v>
      </c>
      <c r="AL66" s="20">
        <v>4.0570000000000004</v>
      </c>
      <c r="AM66" s="20">
        <v>6.5229999999999997</v>
      </c>
      <c r="AN66" s="20">
        <v>5.29</v>
      </c>
      <c r="AO66" s="20">
        <f>AM66-AL66</f>
        <v>2.4659999999999993</v>
      </c>
      <c r="AP66" s="5">
        <v>26046000</v>
      </c>
      <c r="AQ66" s="14">
        <v>0.6</v>
      </c>
      <c r="AR66" s="14">
        <v>44.2</v>
      </c>
      <c r="AS66" s="14">
        <v>45.4</v>
      </c>
      <c r="AT66" s="14">
        <v>54.2</v>
      </c>
      <c r="AU66" s="14">
        <v>51</v>
      </c>
      <c r="AV66" s="14">
        <v>34.700000000000003</v>
      </c>
      <c r="AW66" s="14">
        <v>38.700000000000003</v>
      </c>
      <c r="AX66" s="5">
        <v>8026.0028439999996</v>
      </c>
      <c r="AY66" s="5">
        <v>20518.549220000001</v>
      </c>
      <c r="AZ66" s="5">
        <v>21659.489730000001</v>
      </c>
      <c r="BA66" s="20">
        <v>2.3791488222698072</v>
      </c>
      <c r="BB66" s="27">
        <v>2.387772625794264</v>
      </c>
      <c r="BC66" s="20">
        <v>3.8379491017964074</v>
      </c>
      <c r="BD66" s="5">
        <v>1218</v>
      </c>
      <c r="BE66" s="5">
        <v>1858</v>
      </c>
      <c r="BF66" s="5">
        <v>2849</v>
      </c>
      <c r="BG66" s="5">
        <v>7472</v>
      </c>
      <c r="BH66" s="5">
        <v>17777</v>
      </c>
      <c r="BI66" s="5">
        <v>5823</v>
      </c>
      <c r="BJ66" s="5">
        <v>13904</v>
      </c>
      <c r="BK66" s="5">
        <v>9863.5</v>
      </c>
      <c r="BL66" s="5">
        <v>5344</v>
      </c>
      <c r="BM66" s="5">
        <v>20510</v>
      </c>
      <c r="BN66" s="5">
        <v>16326.162619999999</v>
      </c>
      <c r="BO66" s="5">
        <v>18146.23475</v>
      </c>
      <c r="BP66" s="5">
        <v>26270</v>
      </c>
      <c r="BQ66" s="20">
        <v>43.11</v>
      </c>
      <c r="BR66" s="20">
        <v>43.11</v>
      </c>
      <c r="CE66" s="32">
        <v>300</v>
      </c>
      <c r="CH66" s="5">
        <v>1758000</v>
      </c>
      <c r="CI66" s="5">
        <v>2555000</v>
      </c>
      <c r="CJ66" s="4">
        <v>-31.2</v>
      </c>
      <c r="CK66" s="12">
        <v>6.1</v>
      </c>
      <c r="CL66" s="12">
        <v>9.1</v>
      </c>
      <c r="CN66" s="12">
        <v>11.6</v>
      </c>
      <c r="CO66" s="12">
        <v>14.5</v>
      </c>
      <c r="CQ66" s="4" t="s">
        <v>415</v>
      </c>
      <c r="CR66" s="4">
        <v>3</v>
      </c>
      <c r="CS66" s="4" t="s">
        <v>416</v>
      </c>
      <c r="CT66" s="4" t="s">
        <v>417</v>
      </c>
      <c r="CU66" s="12">
        <v>90</v>
      </c>
      <c r="CV66" s="4">
        <v>4</v>
      </c>
      <c r="CW66" s="4">
        <v>4</v>
      </c>
      <c r="CX66" s="20">
        <v>0.77361224158163988</v>
      </c>
      <c r="CY66" s="4">
        <v>135</v>
      </c>
      <c r="CZ66" s="4">
        <v>170</v>
      </c>
      <c r="DA66" s="4">
        <v>200</v>
      </c>
      <c r="DB66" s="4">
        <v>402</v>
      </c>
      <c r="DG66" s="12">
        <v>22.098480219999999</v>
      </c>
      <c r="DH66" s="12">
        <v>5.4913001059999997</v>
      </c>
      <c r="DI66" s="12">
        <v>13.794890163</v>
      </c>
      <c r="DJ66" s="12">
        <v>-16.607180113999998</v>
      </c>
      <c r="DM66" s="4">
        <v>83</v>
      </c>
      <c r="DN66" s="16">
        <v>0.1144975883529</v>
      </c>
      <c r="DO66" s="12">
        <v>70.3</v>
      </c>
      <c r="DP66" s="12">
        <v>77</v>
      </c>
      <c r="DQ66" s="12">
        <v>78.099999999999994</v>
      </c>
      <c r="DR66" s="20">
        <v>0.45578231292517019</v>
      </c>
      <c r="DS66" s="49">
        <f t="shared" si="20"/>
        <v>0.53061224489795888</v>
      </c>
      <c r="DT66" s="20">
        <v>-3.108029E-2</v>
      </c>
      <c r="DU66" s="4">
        <v>29</v>
      </c>
      <c r="DV66" s="4">
        <v>5</v>
      </c>
      <c r="DW66" s="12">
        <v>4.9000000000000004</v>
      </c>
      <c r="DX66" s="4">
        <f t="shared" si="10"/>
        <v>24</v>
      </c>
      <c r="DY66" s="49">
        <f t="shared" si="11"/>
        <v>0.82758620689655171</v>
      </c>
      <c r="DZ66" s="16">
        <f t="shared" si="12"/>
        <v>0.88888888888888884</v>
      </c>
      <c r="EA66" s="16">
        <f t="shared" si="13"/>
        <v>0.96</v>
      </c>
      <c r="EB66" s="16">
        <f t="shared" si="14"/>
        <v>0.30819161238408377</v>
      </c>
      <c r="EC66" s="16">
        <f t="shared" si="15"/>
        <v>0.38567465718102445</v>
      </c>
      <c r="ED66" s="16">
        <f t="shared" si="16"/>
        <v>0.56567179115937949</v>
      </c>
      <c r="EE66" s="20">
        <f t="shared" si="17"/>
        <v>5.8</v>
      </c>
      <c r="EF66" s="20">
        <f t="shared" si="18"/>
        <v>1.7578579175523739</v>
      </c>
      <c r="EG66" s="16">
        <v>-0.29769702999999997</v>
      </c>
      <c r="EH66" s="4">
        <v>175</v>
      </c>
      <c r="EI66" s="4">
        <v>34</v>
      </c>
      <c r="EJ66" s="4">
        <v>13</v>
      </c>
      <c r="EK66" s="32">
        <v>9</v>
      </c>
      <c r="EL66" s="4">
        <v>6</v>
      </c>
      <c r="EM66" s="55">
        <v>0.82352941176470584</v>
      </c>
      <c r="EN66" s="12">
        <v>4.9000000000000004</v>
      </c>
      <c r="EO66" s="12">
        <v>5.2</v>
      </c>
      <c r="EP66" s="4" t="s">
        <v>525</v>
      </c>
      <c r="EQ66" s="20">
        <v>48.5</v>
      </c>
      <c r="ER66" s="12">
        <v>6</v>
      </c>
      <c r="ES66" s="4">
        <v>5.5</v>
      </c>
      <c r="ET66" s="4">
        <v>3.4</v>
      </c>
      <c r="EU66" s="4">
        <v>4.2</v>
      </c>
      <c r="EV66" s="4">
        <v>4.3</v>
      </c>
      <c r="EW66" s="20">
        <f>AVERAGE(ER66:EV66)</f>
        <v>4.6800000000000006</v>
      </c>
      <c r="EX66" s="4">
        <v>13</v>
      </c>
      <c r="EY66" s="4">
        <v>0.92600000000000005</v>
      </c>
      <c r="EZ66" s="4">
        <v>105</v>
      </c>
      <c r="FA66" s="12">
        <v>83</v>
      </c>
      <c r="FB66" s="4">
        <v>109</v>
      </c>
      <c r="FC66" s="4">
        <v>111</v>
      </c>
      <c r="FE66" s="4">
        <v>15</v>
      </c>
      <c r="FF66" s="4">
        <v>1.7</v>
      </c>
      <c r="FG66" s="4">
        <v>68</v>
      </c>
      <c r="FH66" s="12">
        <v>99</v>
      </c>
      <c r="FI66" s="12">
        <v>99</v>
      </c>
      <c r="FK66" s="4">
        <v>89.1</v>
      </c>
      <c r="FM66" s="4">
        <v>113</v>
      </c>
      <c r="FN66" s="4">
        <v>104</v>
      </c>
      <c r="FO66" s="4">
        <v>0.45200000000000001</v>
      </c>
      <c r="FP66" s="4">
        <v>1.6</v>
      </c>
      <c r="FR66" s="4">
        <v>36</v>
      </c>
      <c r="FS66" s="4">
        <v>43</v>
      </c>
      <c r="FT66" s="4">
        <v>75</v>
      </c>
      <c r="FU66" s="12">
        <v>39</v>
      </c>
      <c r="FV66" s="12">
        <v>9.1</v>
      </c>
      <c r="FW66" s="4">
        <v>8</v>
      </c>
      <c r="FX66" s="4">
        <v>2</v>
      </c>
    </row>
    <row r="67" spans="1:180">
      <c r="A67" s="4" t="s">
        <v>526</v>
      </c>
      <c r="B67" s="4" t="s">
        <v>4</v>
      </c>
      <c r="C67" s="4">
        <v>0</v>
      </c>
      <c r="D67" s="4">
        <v>0</v>
      </c>
      <c r="E67" s="4">
        <v>0</v>
      </c>
      <c r="F67" s="4">
        <v>1</v>
      </c>
      <c r="G67" s="4">
        <v>0</v>
      </c>
      <c r="H67" s="4">
        <v>0</v>
      </c>
      <c r="I67" s="4">
        <v>0</v>
      </c>
      <c r="J67" s="4">
        <v>0</v>
      </c>
      <c r="K67" s="4">
        <v>0</v>
      </c>
      <c r="L67" s="4">
        <v>0</v>
      </c>
      <c r="M67" s="4">
        <v>0</v>
      </c>
      <c r="N67" s="4">
        <v>1</v>
      </c>
      <c r="O67" s="4">
        <v>1</v>
      </c>
      <c r="P67" s="4">
        <v>0</v>
      </c>
      <c r="Q67" s="4">
        <v>0</v>
      </c>
      <c r="R67" s="20">
        <v>8.1515151515151523</v>
      </c>
      <c r="S67" s="20">
        <v>0</v>
      </c>
      <c r="T67" s="4">
        <v>2.13</v>
      </c>
      <c r="U67" s="5">
        <v>1106000</v>
      </c>
      <c r="V67" s="12">
        <v>3</v>
      </c>
      <c r="W67" s="12">
        <v>4.0999999999999996</v>
      </c>
      <c r="X67" s="12">
        <v>4.0999999999999996</v>
      </c>
      <c r="Y67" s="12">
        <v>4.4000000000000004</v>
      </c>
      <c r="Z67" s="12">
        <v>5.5</v>
      </c>
      <c r="AA67" s="12">
        <v>5.3</v>
      </c>
      <c r="AB67" s="12">
        <v>4.7</v>
      </c>
      <c r="AC67" s="12">
        <v>-0.4</v>
      </c>
      <c r="AD67" s="12">
        <v>-1.2</v>
      </c>
      <c r="AE67" s="12">
        <v>1.2</v>
      </c>
      <c r="AF67" s="12">
        <v>17.399999999999999</v>
      </c>
      <c r="AG67" s="12">
        <v>44.6</v>
      </c>
      <c r="AH67" s="12">
        <v>31</v>
      </c>
      <c r="AI67" s="12">
        <v>27.2</v>
      </c>
      <c r="AJ67" s="12"/>
      <c r="AK67" s="4">
        <v>62.6</v>
      </c>
      <c r="AL67" s="20"/>
      <c r="AM67" s="20"/>
      <c r="AN67" s="20"/>
      <c r="AO67" s="20"/>
      <c r="AP67" s="5">
        <v>519000</v>
      </c>
      <c r="AQ67" s="14">
        <v>2.2999999999999998</v>
      </c>
      <c r="AR67" s="14">
        <v>52.4</v>
      </c>
      <c r="AS67" s="14">
        <v>45.5</v>
      </c>
      <c r="AT67" s="14">
        <v>58.7</v>
      </c>
      <c r="AU67" s="14">
        <v>52.7</v>
      </c>
      <c r="AV67" s="14">
        <v>46.3</v>
      </c>
      <c r="AW67" s="14">
        <v>41</v>
      </c>
      <c r="AX67" s="5">
        <v>2959.656293</v>
      </c>
      <c r="AY67" s="5">
        <v>7989.130478</v>
      </c>
      <c r="AZ67" s="5">
        <v>7150.0068220000003</v>
      </c>
      <c r="BB67" s="27">
        <v>2.2124091671324764</v>
      </c>
      <c r="BC67" s="20">
        <v>2.6518572469045885</v>
      </c>
      <c r="BI67" s="5">
        <v>1789</v>
      </c>
      <c r="BJ67" s="5">
        <v>3958</v>
      </c>
      <c r="BK67" s="5">
        <v>2873.5</v>
      </c>
      <c r="BL67" s="5">
        <v>1373</v>
      </c>
      <c r="BM67" s="5">
        <v>3641</v>
      </c>
      <c r="BN67" s="5">
        <v>5632.912558</v>
      </c>
      <c r="BO67" s="5">
        <v>3954.2730969999998</v>
      </c>
      <c r="BP67" s="5">
        <v>3950</v>
      </c>
      <c r="BQ67" s="20">
        <v>61.23</v>
      </c>
      <c r="BR67" s="20">
        <v>61.23</v>
      </c>
      <c r="CE67" s="32">
        <v>40</v>
      </c>
      <c r="CF67" s="32">
        <v>68</v>
      </c>
      <c r="CG67" s="27">
        <v>0.58823529411764708</v>
      </c>
      <c r="CH67" s="5">
        <v>5000</v>
      </c>
      <c r="CI67" s="5"/>
      <c r="CK67" s="12">
        <v>2</v>
      </c>
      <c r="CU67" s="12"/>
      <c r="CV67" s="4">
        <v>4</v>
      </c>
      <c r="CW67" s="4">
        <v>2</v>
      </c>
      <c r="CX67" s="20">
        <v>-0.12258388865004699</v>
      </c>
      <c r="DB67" s="4">
        <v>174</v>
      </c>
      <c r="DE67" s="4">
        <v>25</v>
      </c>
      <c r="DF67" s="4">
        <v>41</v>
      </c>
      <c r="DG67" s="12">
        <v>85.331382750000003</v>
      </c>
      <c r="DH67" s="12">
        <v>51.542499540000001</v>
      </c>
      <c r="DI67" s="12">
        <v>68.436941145000006</v>
      </c>
      <c r="DJ67" s="12">
        <v>-33.788883210000002</v>
      </c>
      <c r="DL67" s="4">
        <v>17.2</v>
      </c>
      <c r="DM67" s="4">
        <v>60</v>
      </c>
      <c r="DN67" s="16">
        <v>0.41062164687000002</v>
      </c>
      <c r="DO67" s="4">
        <v>40.799999999999997</v>
      </c>
      <c r="DP67" s="4">
        <v>53.7</v>
      </c>
      <c r="DQ67" s="12">
        <v>52.4</v>
      </c>
      <c r="DR67" s="20">
        <v>0.29185520361990963</v>
      </c>
      <c r="DS67" s="49">
        <f t="shared" si="20"/>
        <v>0.26244343891402716</v>
      </c>
      <c r="DT67" s="20">
        <v>-2.1206260000000001E-2</v>
      </c>
      <c r="DU67" s="4">
        <v>171</v>
      </c>
      <c r="DV67" s="4">
        <v>87</v>
      </c>
      <c r="DW67" s="12">
        <v>86.8</v>
      </c>
      <c r="DX67" s="4">
        <f t="shared" si="10"/>
        <v>84</v>
      </c>
      <c r="DY67" s="49">
        <f t="shared" si="11"/>
        <v>0.49122807017543857</v>
      </c>
      <c r="DZ67" s="16">
        <f t="shared" si="12"/>
        <v>0.49704142011834318</v>
      </c>
      <c r="EA67" s="16">
        <f t="shared" si="13"/>
        <v>0.50299401197604787</v>
      </c>
      <c r="EB67" s="16">
        <f t="shared" si="14"/>
        <v>0.11847496654205912</v>
      </c>
      <c r="EC67" s="16">
        <f t="shared" si="15"/>
        <v>0.12063124118651494</v>
      </c>
      <c r="ED67" s="16">
        <f t="shared" si="16"/>
        <v>0.12286626358707024</v>
      </c>
      <c r="EE67" s="20">
        <f t="shared" si="17"/>
        <v>1.9655172413793103</v>
      </c>
      <c r="EF67" s="20">
        <f t="shared" si="18"/>
        <v>0.67575543784807657</v>
      </c>
      <c r="EG67" s="16">
        <v>0.19556809999999999</v>
      </c>
      <c r="EH67" s="4">
        <v>28</v>
      </c>
      <c r="EI67" s="4">
        <v>287</v>
      </c>
      <c r="EJ67" s="4">
        <v>194</v>
      </c>
      <c r="EK67" s="32">
        <v>148</v>
      </c>
      <c r="EL67" s="4">
        <v>145</v>
      </c>
      <c r="EM67" s="55">
        <v>0.49477351916376305</v>
      </c>
      <c r="EN67" s="12">
        <v>2</v>
      </c>
      <c r="EO67" s="12">
        <v>1.8</v>
      </c>
      <c r="EP67" s="4" t="s">
        <v>527</v>
      </c>
      <c r="EQ67" s="20">
        <v>0.3</v>
      </c>
      <c r="ER67" s="4">
        <v>4.7</v>
      </c>
      <c r="ES67" s="4">
        <v>4.9000000000000004</v>
      </c>
      <c r="ET67" s="4">
        <v>4.5</v>
      </c>
      <c r="EU67" s="4">
        <v>4.5999999999999996</v>
      </c>
      <c r="EV67" s="4">
        <v>3.9</v>
      </c>
      <c r="EW67" s="20">
        <f>AVERAGE(ER67:EV67)</f>
        <v>4.5200000000000005</v>
      </c>
      <c r="EY67" s="4">
        <v>0.54600000000000004</v>
      </c>
      <c r="EZ67" s="4">
        <v>103</v>
      </c>
      <c r="FA67" s="4">
        <v>55.8</v>
      </c>
      <c r="FB67" s="4">
        <v>122</v>
      </c>
      <c r="FC67" s="4">
        <v>107</v>
      </c>
      <c r="FD67" s="4">
        <v>80</v>
      </c>
      <c r="FE67" s="4">
        <v>500</v>
      </c>
      <c r="FF67" s="4">
        <v>5</v>
      </c>
      <c r="FG67" s="4">
        <v>119</v>
      </c>
      <c r="FH67" s="4">
        <v>51.8</v>
      </c>
      <c r="FI67" s="4">
        <v>74.099999999999994</v>
      </c>
      <c r="FP67" s="4">
        <v>20.2</v>
      </c>
      <c r="FQ67" s="4">
        <v>13.1</v>
      </c>
      <c r="FR67" s="4">
        <v>46</v>
      </c>
      <c r="FS67" s="4">
        <v>44</v>
      </c>
      <c r="FT67" s="4">
        <v>61</v>
      </c>
      <c r="FU67" s="4">
        <v>37.299999999999997</v>
      </c>
      <c r="FV67" s="12">
        <v>9.6</v>
      </c>
      <c r="FW67" s="4">
        <v>114</v>
      </c>
      <c r="FX67" s="4">
        <v>120</v>
      </c>
    </row>
    <row r="68" spans="1:180">
      <c r="A68" s="4" t="s">
        <v>528</v>
      </c>
      <c r="B68" s="4" t="s">
        <v>4</v>
      </c>
      <c r="C68" s="4">
        <v>0</v>
      </c>
      <c r="D68" s="4">
        <v>0</v>
      </c>
      <c r="E68" s="4">
        <v>0</v>
      </c>
      <c r="F68" s="4">
        <v>1</v>
      </c>
      <c r="G68" s="4">
        <v>0</v>
      </c>
      <c r="H68" s="4">
        <v>0</v>
      </c>
      <c r="I68" s="4">
        <v>0</v>
      </c>
      <c r="J68" s="4">
        <v>0</v>
      </c>
      <c r="K68" s="4">
        <v>0</v>
      </c>
      <c r="L68" s="4">
        <v>0</v>
      </c>
      <c r="M68" s="4">
        <v>0</v>
      </c>
      <c r="N68" s="4">
        <v>1</v>
      </c>
      <c r="O68" s="4">
        <v>0</v>
      </c>
      <c r="P68" s="4">
        <v>0</v>
      </c>
      <c r="Q68" s="4">
        <v>0</v>
      </c>
      <c r="R68" s="20">
        <v>0.23333333333333334</v>
      </c>
      <c r="S68" s="20">
        <v>9.3666666666666671</v>
      </c>
      <c r="T68" s="4">
        <v>5.45</v>
      </c>
      <c r="U68" s="5">
        <v>1141000</v>
      </c>
      <c r="V68" s="12">
        <v>3.7</v>
      </c>
      <c r="W68" s="12">
        <v>6.4</v>
      </c>
      <c r="X68" s="12">
        <v>6.4</v>
      </c>
      <c r="Y68" s="12">
        <v>6.5</v>
      </c>
      <c r="Z68" s="12">
        <v>5.4</v>
      </c>
      <c r="AA68" s="12">
        <v>5.3</v>
      </c>
      <c r="AB68" s="12">
        <v>5.85</v>
      </c>
      <c r="AC68" s="12">
        <v>-0.1</v>
      </c>
      <c r="AD68" s="12">
        <v>1.3</v>
      </c>
      <c r="AE68" s="12">
        <v>-1.1000000000000001</v>
      </c>
      <c r="AF68" s="12">
        <v>12.4</v>
      </c>
      <c r="AG68" s="12">
        <v>25.7</v>
      </c>
      <c r="AH68" s="12">
        <v>19.05</v>
      </c>
      <c r="AI68" s="12">
        <v>13.3</v>
      </c>
      <c r="AJ68" s="12"/>
      <c r="AK68" s="4">
        <v>37.200000000000003</v>
      </c>
      <c r="AL68" s="20"/>
      <c r="AM68" s="20">
        <v>0.83699999999999997</v>
      </c>
      <c r="AN68" s="20">
        <v>0.83699999999999997</v>
      </c>
      <c r="AO68" s="20"/>
      <c r="AP68" s="5">
        <v>579000</v>
      </c>
      <c r="AQ68" s="14">
        <v>3.6</v>
      </c>
      <c r="AR68" s="14">
        <v>51.5</v>
      </c>
      <c r="AS68" s="14">
        <v>50.5</v>
      </c>
      <c r="AT68" s="14">
        <v>57.6</v>
      </c>
      <c r="AU68" s="14">
        <v>56.8</v>
      </c>
      <c r="AV68" s="14">
        <v>45.5</v>
      </c>
      <c r="AW68" s="14">
        <v>45.2</v>
      </c>
      <c r="AX68" s="5">
        <v>1334.5407620000001</v>
      </c>
      <c r="AY68" s="5">
        <v>1219.5953280000001</v>
      </c>
      <c r="AZ68" s="5">
        <v>1192.9255559999999</v>
      </c>
      <c r="BB68" s="27">
        <v>1.3272425249169435</v>
      </c>
      <c r="BC68" s="20">
        <v>2.2846715328467155</v>
      </c>
      <c r="BI68" s="5">
        <v>602</v>
      </c>
      <c r="BJ68" s="5">
        <v>799</v>
      </c>
      <c r="BK68" s="5">
        <v>700.5</v>
      </c>
      <c r="BL68" s="5">
        <v>411</v>
      </c>
      <c r="BM68" s="5">
        <v>939</v>
      </c>
      <c r="BN68" s="5"/>
      <c r="BO68" s="5"/>
      <c r="BP68" s="5"/>
      <c r="CI68" s="5"/>
      <c r="CU68" s="12"/>
      <c r="DB68" s="4">
        <v>69</v>
      </c>
      <c r="DE68" s="4">
        <v>40</v>
      </c>
      <c r="DF68" s="4">
        <v>31</v>
      </c>
      <c r="DG68" s="12">
        <v>88.961723329999998</v>
      </c>
      <c r="DH68" s="12">
        <v>81.890998839999995</v>
      </c>
      <c r="DI68" s="12">
        <v>85.426361084999996</v>
      </c>
      <c r="DJ68" s="12">
        <v>-7.0707244900000035</v>
      </c>
      <c r="DK68" s="4">
        <v>0.38</v>
      </c>
      <c r="DL68" s="4">
        <v>39.1</v>
      </c>
      <c r="DM68" s="4">
        <v>60</v>
      </c>
      <c r="DN68" s="16">
        <v>0.51255816650999997</v>
      </c>
      <c r="DO68" s="4">
        <v>32.299999999999997</v>
      </c>
      <c r="DP68" s="4">
        <v>45.2</v>
      </c>
      <c r="DQ68" s="12">
        <v>47</v>
      </c>
      <c r="DR68" s="20">
        <v>0.2447817836812145</v>
      </c>
      <c r="DS68" s="49">
        <f t="shared" si="20"/>
        <v>0.27893738140417462</v>
      </c>
      <c r="DT68" s="20">
        <v>-3.4541509999999997E-2</v>
      </c>
      <c r="DU68" s="4">
        <v>213</v>
      </c>
      <c r="DV68" s="4">
        <v>78</v>
      </c>
      <c r="DW68" s="12">
        <v>79</v>
      </c>
      <c r="DX68" s="4">
        <f t="shared" si="10"/>
        <v>135</v>
      </c>
      <c r="DY68" s="49">
        <f t="shared" si="11"/>
        <v>0.63380281690140849</v>
      </c>
      <c r="DZ68" s="16">
        <f t="shared" si="12"/>
        <v>0.6398104265402843</v>
      </c>
      <c r="EA68" s="16">
        <f t="shared" si="13"/>
        <v>0.64593301435406703</v>
      </c>
      <c r="EB68" s="16">
        <f t="shared" si="14"/>
        <v>0.17612581536612432</v>
      </c>
      <c r="EC68" s="16">
        <f t="shared" si="15"/>
        <v>0.17923609567026663</v>
      </c>
      <c r="ED68" s="16">
        <f t="shared" si="16"/>
        <v>0.18246108476884848</v>
      </c>
      <c r="EE68" s="20">
        <f t="shared" si="17"/>
        <v>2.7307692307692308</v>
      </c>
      <c r="EF68" s="20">
        <f t="shared" si="18"/>
        <v>1.0045833390198338</v>
      </c>
      <c r="EG68" s="16">
        <v>-0.20614521</v>
      </c>
      <c r="EH68" s="4">
        <v>49</v>
      </c>
      <c r="EI68" s="4">
        <v>375</v>
      </c>
      <c r="EJ68" s="4">
        <v>250</v>
      </c>
      <c r="EK68" s="32">
        <v>110</v>
      </c>
      <c r="EL68" s="4">
        <v>107</v>
      </c>
      <c r="EM68" s="55">
        <v>0.71466666666666667</v>
      </c>
      <c r="EN68" s="12">
        <v>2</v>
      </c>
      <c r="EO68" s="12">
        <v>5.3</v>
      </c>
      <c r="EP68" s="4" t="s">
        <v>529</v>
      </c>
      <c r="EQ68" s="20">
        <v>13.28</v>
      </c>
      <c r="EY68" s="4">
        <v>0.26300000000000001</v>
      </c>
      <c r="EZ68" s="4">
        <v>103</v>
      </c>
      <c r="FA68" s="4">
        <v>47.2</v>
      </c>
      <c r="FB68" s="4">
        <v>126</v>
      </c>
      <c r="FC68" s="4">
        <v>108</v>
      </c>
      <c r="FD68" s="4">
        <v>44</v>
      </c>
      <c r="FE68" s="4">
        <v>110</v>
      </c>
      <c r="FF68" s="4">
        <v>5.6</v>
      </c>
      <c r="FG68" s="4">
        <v>86</v>
      </c>
      <c r="FH68" s="4">
        <v>22.7</v>
      </c>
      <c r="FI68" s="4">
        <v>50.9</v>
      </c>
      <c r="FK68" s="4">
        <v>28.6</v>
      </c>
      <c r="FM68" s="4">
        <v>454</v>
      </c>
      <c r="FN68" s="4">
        <v>60</v>
      </c>
      <c r="FP68" s="4">
        <v>43.6</v>
      </c>
      <c r="FQ68" s="4">
        <v>31.7</v>
      </c>
      <c r="FR68" s="4">
        <v>45</v>
      </c>
      <c r="FS68" s="4">
        <v>45</v>
      </c>
      <c r="FT68" s="4">
        <v>69</v>
      </c>
      <c r="FU68" s="4">
        <v>37.799999999999997</v>
      </c>
      <c r="FV68" s="12">
        <v>2</v>
      </c>
      <c r="FW68" s="4">
        <v>161</v>
      </c>
      <c r="FX68" s="4">
        <v>165</v>
      </c>
    </row>
    <row r="69" spans="1:180">
      <c r="A69" s="4" t="s">
        <v>530</v>
      </c>
      <c r="B69" s="4" t="s">
        <v>407</v>
      </c>
      <c r="C69" s="4">
        <v>0</v>
      </c>
      <c r="D69" s="4">
        <v>1</v>
      </c>
      <c r="E69" s="4">
        <v>0</v>
      </c>
      <c r="F69" s="4">
        <v>0</v>
      </c>
      <c r="G69" s="4">
        <v>0</v>
      </c>
      <c r="H69" s="4">
        <v>0</v>
      </c>
      <c r="I69" s="4">
        <v>0</v>
      </c>
      <c r="J69" s="4">
        <v>0</v>
      </c>
      <c r="K69" s="4">
        <v>0</v>
      </c>
      <c r="L69" s="4">
        <v>0</v>
      </c>
      <c r="M69" s="4">
        <v>0</v>
      </c>
      <c r="N69" s="4">
        <v>0</v>
      </c>
      <c r="O69" s="4">
        <v>0</v>
      </c>
      <c r="P69" s="4">
        <v>0</v>
      </c>
      <c r="Q69" s="4">
        <v>1</v>
      </c>
      <c r="U69" s="5">
        <v>5442000</v>
      </c>
      <c r="V69" s="12">
        <v>0.4</v>
      </c>
      <c r="W69" s="12">
        <v>2.9</v>
      </c>
      <c r="X69" s="12">
        <v>2.9</v>
      </c>
      <c r="Y69" s="12">
        <v>2.2999999999999998</v>
      </c>
      <c r="Z69" s="12">
        <v>2.1</v>
      </c>
      <c r="AA69" s="12">
        <v>2</v>
      </c>
      <c r="AB69" s="12">
        <v>2.4500000000000002</v>
      </c>
      <c r="AC69" s="12">
        <v>1.2</v>
      </c>
      <c r="AD69" s="12">
        <v>0.9</v>
      </c>
      <c r="AE69" s="12">
        <v>-0.9</v>
      </c>
      <c r="AF69" s="12">
        <v>43</v>
      </c>
      <c r="AG69" s="12">
        <v>56</v>
      </c>
      <c r="AH69" s="12">
        <v>49.5</v>
      </c>
      <c r="AI69" s="12">
        <v>13</v>
      </c>
      <c r="AJ69" s="12"/>
      <c r="AK69" s="4">
        <v>94.9</v>
      </c>
      <c r="AL69" s="20"/>
      <c r="AM69" s="20"/>
      <c r="AN69" s="20"/>
      <c r="AO69" s="20"/>
      <c r="AP69" s="5">
        <v>2655000</v>
      </c>
      <c r="AQ69" s="14">
        <v>0.2</v>
      </c>
      <c r="AR69" s="14">
        <v>50.4</v>
      </c>
      <c r="AS69" s="14">
        <v>49.4</v>
      </c>
      <c r="AT69" s="14">
        <v>54.5</v>
      </c>
      <c r="AU69" s="14">
        <v>54.7</v>
      </c>
      <c r="AV69" s="14">
        <v>46.8</v>
      </c>
      <c r="AW69" s="14">
        <v>43.3</v>
      </c>
      <c r="AZ69" s="5">
        <v>6409.1657299999997</v>
      </c>
      <c r="BB69" s="27"/>
      <c r="BI69" s="5"/>
      <c r="BJ69" s="5"/>
      <c r="BK69" s="5"/>
      <c r="BL69" s="5"/>
      <c r="BM69" s="5">
        <v>1585</v>
      </c>
      <c r="BN69" s="5"/>
      <c r="BO69" s="5"/>
      <c r="BP69" s="5">
        <v>850</v>
      </c>
      <c r="CI69" s="5"/>
      <c r="CU69" s="12"/>
      <c r="CV69" s="4">
        <v>1</v>
      </c>
      <c r="DB69" s="4">
        <v>123</v>
      </c>
      <c r="DG69" s="12">
        <v>48.711917880000001</v>
      </c>
      <c r="DH69" s="12">
        <v>26.028999330000001</v>
      </c>
      <c r="DI69" s="12">
        <v>37.370458605000003</v>
      </c>
      <c r="DJ69" s="12">
        <v>-22.68291855</v>
      </c>
      <c r="DM69" s="4">
        <v>40</v>
      </c>
      <c r="DN69" s="16">
        <v>0.14948183442000001</v>
      </c>
      <c r="DP69" s="4">
        <v>72.900000000000006</v>
      </c>
      <c r="DQ69" s="12">
        <v>72.7</v>
      </c>
      <c r="DR69" s="20"/>
      <c r="DT69" s="20" t="s">
        <v>427</v>
      </c>
      <c r="DU69" s="4">
        <v>52</v>
      </c>
      <c r="DV69" s="4">
        <v>23</v>
      </c>
      <c r="DW69" s="12">
        <v>17.399999999999999</v>
      </c>
      <c r="DX69" s="4">
        <f t="shared" si="10"/>
        <v>29</v>
      </c>
      <c r="DY69" s="49">
        <f t="shared" si="11"/>
        <v>0.55769230769230771</v>
      </c>
      <c r="DZ69" s="16">
        <f t="shared" si="12"/>
        <v>0.57999999999999996</v>
      </c>
      <c r="EA69" s="16">
        <f t="shared" si="13"/>
        <v>0.60416666666666663</v>
      </c>
      <c r="EB69" s="16">
        <f t="shared" si="14"/>
        <v>0.143019041535494</v>
      </c>
      <c r="EC69" s="16">
        <f t="shared" si="15"/>
        <v>0.15227072712771078</v>
      </c>
      <c r="ED69" s="16">
        <f t="shared" si="16"/>
        <v>0.16286528806843856</v>
      </c>
      <c r="EE69" s="20">
        <f t="shared" si="17"/>
        <v>2.2608695652173911</v>
      </c>
      <c r="EF69" s="20">
        <f t="shared" si="18"/>
        <v>0.81574950265227786</v>
      </c>
      <c r="EG69" s="16">
        <v>0.45062385999999999</v>
      </c>
      <c r="EH69" s="4">
        <v>113</v>
      </c>
      <c r="EI69" s="4">
        <v>70</v>
      </c>
      <c r="EJ69" s="4">
        <v>44</v>
      </c>
      <c r="EK69" s="32">
        <v>26</v>
      </c>
      <c r="EL69" s="4">
        <v>29</v>
      </c>
      <c r="EM69" s="55">
        <v>0.58571428571428574</v>
      </c>
      <c r="EN69" s="12">
        <v>2.2999999999999998</v>
      </c>
      <c r="EO69" s="12">
        <v>2.6</v>
      </c>
      <c r="EP69" s="4" t="s">
        <v>531</v>
      </c>
      <c r="EQ69" s="20">
        <v>41.43</v>
      </c>
      <c r="EY69" s="16">
        <v>0.63</v>
      </c>
      <c r="EZ69" s="4">
        <v>111</v>
      </c>
      <c r="FA69" s="4">
        <v>77.2</v>
      </c>
      <c r="FB69" s="4">
        <v>107</v>
      </c>
      <c r="FC69" s="4">
        <v>111</v>
      </c>
      <c r="FE69" s="4">
        <v>33</v>
      </c>
      <c r="FF69" s="4">
        <v>2</v>
      </c>
      <c r="FG69" s="4">
        <v>79</v>
      </c>
      <c r="FH69" s="4">
        <v>94.9</v>
      </c>
      <c r="FI69" s="4">
        <v>94.9</v>
      </c>
      <c r="FR69" s="4">
        <v>48</v>
      </c>
      <c r="FS69" s="4">
        <v>46</v>
      </c>
      <c r="FU69" s="4">
        <v>39.299999999999997</v>
      </c>
      <c r="FV69" s="12">
        <v>6.9</v>
      </c>
      <c r="FW69" s="4">
        <v>92</v>
      </c>
      <c r="FX69" s="4">
        <v>105</v>
      </c>
    </row>
    <row r="70" spans="1:180">
      <c r="A70" s="4" t="s">
        <v>532</v>
      </c>
      <c r="B70" s="4" t="s">
        <v>407</v>
      </c>
      <c r="C70" s="4">
        <v>1</v>
      </c>
      <c r="D70" s="4">
        <v>0</v>
      </c>
      <c r="E70" s="4">
        <v>0</v>
      </c>
      <c r="F70" s="4">
        <v>0</v>
      </c>
      <c r="G70" s="4">
        <v>0</v>
      </c>
      <c r="H70" s="4">
        <v>0</v>
      </c>
      <c r="I70" s="4">
        <v>0</v>
      </c>
      <c r="J70" s="4">
        <v>0</v>
      </c>
      <c r="K70" s="4">
        <v>0</v>
      </c>
      <c r="L70" s="4">
        <v>0</v>
      </c>
      <c r="M70" s="4">
        <v>0</v>
      </c>
      <c r="N70" s="4">
        <v>0</v>
      </c>
      <c r="O70" s="4">
        <v>0</v>
      </c>
      <c r="P70" s="4">
        <v>0</v>
      </c>
      <c r="Q70" s="4">
        <v>0</v>
      </c>
      <c r="R70" s="20">
        <v>0</v>
      </c>
      <c r="S70" s="20">
        <v>10</v>
      </c>
      <c r="U70" s="5">
        <v>81922000</v>
      </c>
      <c r="V70" s="12">
        <v>0.3</v>
      </c>
      <c r="W70" s="12">
        <v>2.4</v>
      </c>
      <c r="X70" s="12">
        <v>2.4</v>
      </c>
      <c r="Y70" s="12">
        <v>1.5</v>
      </c>
      <c r="Z70" s="12">
        <v>1.3</v>
      </c>
      <c r="AA70" s="12">
        <v>1.3</v>
      </c>
      <c r="AB70" s="12">
        <v>1.85</v>
      </c>
      <c r="AC70" s="12">
        <v>2.4</v>
      </c>
      <c r="AD70" s="12">
        <v>0.9</v>
      </c>
      <c r="AE70" s="12">
        <v>-1.1000000000000001</v>
      </c>
      <c r="AF70" s="12">
        <v>76.099999999999994</v>
      </c>
      <c r="AG70" s="12">
        <v>85.3</v>
      </c>
      <c r="AH70" s="12">
        <v>80.7</v>
      </c>
      <c r="AI70" s="12">
        <v>9.1999999999999993</v>
      </c>
      <c r="AJ70" s="12"/>
      <c r="AK70" s="12">
        <v>99</v>
      </c>
      <c r="AL70" s="20"/>
      <c r="AM70" s="20"/>
      <c r="AN70" s="20"/>
      <c r="AO70" s="20"/>
      <c r="AP70" s="5">
        <v>40935000</v>
      </c>
      <c r="AQ70" s="14">
        <v>0.6</v>
      </c>
      <c r="AR70" s="14">
        <v>47.8</v>
      </c>
      <c r="AS70" s="14">
        <v>49.8</v>
      </c>
      <c r="AT70" s="14">
        <v>60.2</v>
      </c>
      <c r="AU70" s="14">
        <v>59.4</v>
      </c>
      <c r="AV70" s="14">
        <v>36.6</v>
      </c>
      <c r="AW70" s="14">
        <v>41.1</v>
      </c>
      <c r="AY70" s="5">
        <v>20801.902170000001</v>
      </c>
      <c r="AZ70" s="5">
        <v>22559.75477</v>
      </c>
      <c r="BA70" s="20">
        <v>2.2078459175233367</v>
      </c>
      <c r="BB70" s="27"/>
      <c r="BC70" s="20">
        <v>3.2585293143424976</v>
      </c>
      <c r="BD70" s="5">
        <v>1112</v>
      </c>
      <c r="BE70" s="5">
        <v>1913</v>
      </c>
      <c r="BF70" s="5">
        <v>3134</v>
      </c>
      <c r="BG70" s="5">
        <v>8463</v>
      </c>
      <c r="BH70" s="5">
        <v>18685</v>
      </c>
      <c r="BI70" s="5"/>
      <c r="BJ70" s="5"/>
      <c r="BK70" s="5"/>
      <c r="BL70" s="5">
        <v>6038</v>
      </c>
      <c r="BM70" s="5">
        <v>19675</v>
      </c>
      <c r="BN70" s="5">
        <v>16045.508970000001</v>
      </c>
      <c r="BO70" s="5"/>
      <c r="BP70" s="5">
        <v>28870</v>
      </c>
      <c r="BQ70" s="20">
        <v>31.22</v>
      </c>
      <c r="BR70" s="20">
        <v>31.22</v>
      </c>
      <c r="CH70" s="5">
        <v>9300000</v>
      </c>
      <c r="CI70" s="5">
        <v>11676000</v>
      </c>
      <c r="CJ70" s="4">
        <v>-20.3</v>
      </c>
      <c r="CK70" s="12">
        <v>29.6</v>
      </c>
      <c r="CL70" s="12">
        <v>28.9</v>
      </c>
      <c r="CN70" s="12">
        <v>30.7</v>
      </c>
      <c r="CO70" s="12">
        <v>35</v>
      </c>
      <c r="CQ70" s="4" t="s">
        <v>415</v>
      </c>
      <c r="CR70" s="4">
        <v>3</v>
      </c>
      <c r="CS70" s="4" t="s">
        <v>416</v>
      </c>
      <c r="CT70" s="4" t="s">
        <v>417</v>
      </c>
      <c r="CU70" s="12">
        <v>90</v>
      </c>
      <c r="CV70" s="4">
        <v>4</v>
      </c>
      <c r="CW70" s="4">
        <v>4</v>
      </c>
      <c r="CX70" s="20">
        <v>1.0729025316484708</v>
      </c>
      <c r="DB70" s="4">
        <v>439</v>
      </c>
      <c r="DG70" s="12">
        <v>15.010097500000001</v>
      </c>
      <c r="DH70" s="12">
        <v>3.9842998980000002</v>
      </c>
      <c r="DI70" s="12">
        <v>9.4971986990000001</v>
      </c>
      <c r="DJ70" s="12">
        <v>-11.025797602000001</v>
      </c>
      <c r="DM70" s="4">
        <v>70</v>
      </c>
      <c r="DN70" s="16">
        <v>6.6480390892999994E-2</v>
      </c>
      <c r="DO70" s="12">
        <v>69.5</v>
      </c>
      <c r="DP70" s="4">
        <v>76.099999999999994</v>
      </c>
      <c r="DQ70" s="12">
        <v>77.2</v>
      </c>
      <c r="DR70" s="20">
        <v>0.42580645161290287</v>
      </c>
      <c r="DS70" s="49">
        <f t="shared" ref="DS70:DS91" si="21">(DQ70-DO70)/(85-DO70)</f>
        <v>0.49677419354838726</v>
      </c>
      <c r="DT70" s="20">
        <v>-3.5048820000000001E-2</v>
      </c>
      <c r="DU70" s="4">
        <v>34</v>
      </c>
      <c r="DV70" s="4">
        <v>5</v>
      </c>
      <c r="DW70" s="12">
        <v>5.35</v>
      </c>
      <c r="DX70" s="4">
        <f t="shared" si="10"/>
        <v>29</v>
      </c>
      <c r="DY70" s="49">
        <f t="shared" si="11"/>
        <v>0.8529411764705882</v>
      </c>
      <c r="DZ70" s="16">
        <f t="shared" si="12"/>
        <v>0.90625</v>
      </c>
      <c r="EA70" s="16">
        <f t="shared" si="13"/>
        <v>0.96666666666666667</v>
      </c>
      <c r="EB70" s="16">
        <f t="shared" si="14"/>
        <v>0.33607919318444995</v>
      </c>
      <c r="EC70" s="16">
        <f t="shared" si="15"/>
        <v>0.41549671244443803</v>
      </c>
      <c r="ED70" s="16">
        <f t="shared" si="16"/>
        <v>0.59771221993324375</v>
      </c>
      <c r="EE70" s="20">
        <f t="shared" si="17"/>
        <v>6.8</v>
      </c>
      <c r="EF70" s="20">
        <f t="shared" si="18"/>
        <v>1.9169226121820613</v>
      </c>
      <c r="EG70" s="16">
        <v>-0.50954854000000005</v>
      </c>
      <c r="EH70" s="4">
        <v>175</v>
      </c>
      <c r="EI70" s="4">
        <v>40</v>
      </c>
      <c r="EJ70" s="4">
        <v>16</v>
      </c>
      <c r="EK70" s="32">
        <v>7</v>
      </c>
      <c r="EL70" s="4">
        <v>6</v>
      </c>
      <c r="EM70" s="55">
        <v>0.85</v>
      </c>
      <c r="EN70" s="12">
        <v>4.7</v>
      </c>
      <c r="EO70" s="12">
        <v>6.2</v>
      </c>
      <c r="EP70" s="4" t="s">
        <v>533</v>
      </c>
      <c r="EQ70" s="20">
        <v>52.32</v>
      </c>
      <c r="ER70" s="4">
        <v>6.4</v>
      </c>
      <c r="ES70" s="4">
        <v>6.3</v>
      </c>
      <c r="ET70" s="12">
        <v>6</v>
      </c>
      <c r="EU70" s="12">
        <v>6</v>
      </c>
      <c r="EV70" s="4">
        <v>5.9</v>
      </c>
      <c r="EW70" s="20">
        <f>AVERAGE(ER70:EV70)</f>
        <v>6.12</v>
      </c>
      <c r="EX70" s="4">
        <v>3</v>
      </c>
      <c r="EY70" s="4">
        <v>0.88600000000000001</v>
      </c>
      <c r="EZ70" s="4">
        <v>108</v>
      </c>
      <c r="FA70" s="4">
        <v>79.3</v>
      </c>
      <c r="FB70" s="4">
        <v>108</v>
      </c>
      <c r="FC70" s="4">
        <v>109</v>
      </c>
      <c r="FE70" s="4">
        <v>22</v>
      </c>
      <c r="FF70" s="4">
        <v>1.3</v>
      </c>
      <c r="FG70" s="4">
        <v>64</v>
      </c>
      <c r="FH70" s="12">
        <v>99</v>
      </c>
      <c r="FI70" s="12">
        <v>99</v>
      </c>
      <c r="FO70" s="4">
        <v>0.66100000000000003</v>
      </c>
      <c r="FP70" s="4">
        <v>1.1000000000000001</v>
      </c>
      <c r="FR70" s="4">
        <v>39</v>
      </c>
      <c r="FS70" s="4">
        <v>42</v>
      </c>
      <c r="FU70" s="4">
        <v>34.799999999999997</v>
      </c>
      <c r="FV70" s="12">
        <v>29.8</v>
      </c>
      <c r="FW70" s="4">
        <v>15</v>
      </c>
      <c r="FX70" s="4">
        <v>19</v>
      </c>
    </row>
    <row r="71" spans="1:180">
      <c r="A71" s="4" t="s">
        <v>534</v>
      </c>
      <c r="B71" s="4" t="s">
        <v>4</v>
      </c>
      <c r="C71" s="4">
        <v>0</v>
      </c>
      <c r="D71" s="4">
        <v>0</v>
      </c>
      <c r="E71" s="4">
        <v>0</v>
      </c>
      <c r="F71" s="4">
        <v>1</v>
      </c>
      <c r="G71" s="4">
        <v>0</v>
      </c>
      <c r="H71" s="4">
        <v>0</v>
      </c>
      <c r="I71" s="4">
        <v>0</v>
      </c>
      <c r="J71" s="4">
        <v>0</v>
      </c>
      <c r="K71" s="4">
        <v>0</v>
      </c>
      <c r="L71" s="4">
        <v>0</v>
      </c>
      <c r="M71" s="4">
        <v>0</v>
      </c>
      <c r="N71" s="4">
        <v>1</v>
      </c>
      <c r="O71" s="4">
        <v>0</v>
      </c>
      <c r="P71" s="4">
        <v>0</v>
      </c>
      <c r="Q71" s="4">
        <v>0</v>
      </c>
      <c r="R71" s="20">
        <v>6.1875</v>
      </c>
      <c r="S71" s="20">
        <v>0.78125</v>
      </c>
      <c r="T71" s="4">
        <v>2.4500000000000002</v>
      </c>
      <c r="U71" s="5">
        <v>17832000</v>
      </c>
      <c r="V71" s="12">
        <v>3.2</v>
      </c>
      <c r="W71" s="12">
        <v>6.9</v>
      </c>
      <c r="X71" s="12">
        <v>6.9</v>
      </c>
      <c r="Y71" s="12">
        <v>6.5</v>
      </c>
      <c r="Z71" s="12">
        <v>5.7</v>
      </c>
      <c r="AA71" s="12">
        <v>5.4</v>
      </c>
      <c r="AB71" s="12">
        <v>6.15</v>
      </c>
      <c r="AC71" s="12">
        <v>0.3</v>
      </c>
      <c r="AD71" s="12">
        <v>1.2</v>
      </c>
      <c r="AE71" s="12">
        <v>-1.5</v>
      </c>
      <c r="AF71" s="12">
        <v>23.3</v>
      </c>
      <c r="AG71" s="12">
        <v>33.9</v>
      </c>
      <c r="AH71" s="12">
        <v>28.6</v>
      </c>
      <c r="AI71" s="12">
        <v>10.6</v>
      </c>
      <c r="AJ71" s="12"/>
      <c r="AK71" s="4">
        <v>63.4</v>
      </c>
      <c r="AL71" s="20">
        <v>0.69</v>
      </c>
      <c r="AM71" s="20">
        <v>3.2160000000000002</v>
      </c>
      <c r="AN71" s="20">
        <v>1.9530000000000001</v>
      </c>
      <c r="AO71" s="20">
        <f>AM71-AL71</f>
        <v>2.5260000000000002</v>
      </c>
      <c r="AP71" s="5">
        <v>8393000</v>
      </c>
      <c r="AQ71" s="14">
        <v>3.1</v>
      </c>
      <c r="AR71" s="14">
        <v>47.4</v>
      </c>
      <c r="AS71" s="14">
        <v>47.5</v>
      </c>
      <c r="AT71" s="14">
        <v>46.8</v>
      </c>
      <c r="AU71" s="14">
        <v>46.7</v>
      </c>
      <c r="AV71" s="14">
        <v>47.9</v>
      </c>
      <c r="AW71" s="14">
        <v>47.3</v>
      </c>
      <c r="AX71" s="5">
        <v>1617.051125</v>
      </c>
      <c r="AY71" s="5">
        <v>1392.403881</v>
      </c>
      <c r="AZ71" s="5">
        <v>1437.364194</v>
      </c>
      <c r="BA71" s="20">
        <v>0.78409090909090906</v>
      </c>
      <c r="BB71" s="27">
        <v>1.0089485458612975</v>
      </c>
      <c r="BC71" s="20">
        <v>1.8684461391801717</v>
      </c>
      <c r="BF71" s="5">
        <v>462</v>
      </c>
      <c r="BG71" s="5">
        <v>1232</v>
      </c>
      <c r="BH71" s="5">
        <v>966</v>
      </c>
      <c r="BI71" s="5">
        <v>894</v>
      </c>
      <c r="BJ71" s="5">
        <v>902</v>
      </c>
      <c r="BK71" s="5">
        <v>898</v>
      </c>
      <c r="BL71" s="5">
        <v>1049</v>
      </c>
      <c r="BM71" s="5">
        <v>1960</v>
      </c>
      <c r="BN71" s="5">
        <v>1389.6140330000001</v>
      </c>
      <c r="BO71" s="5">
        <v>420.34541689999998</v>
      </c>
      <c r="BP71" s="5">
        <v>360</v>
      </c>
      <c r="BQ71" s="20">
        <v>35.130000000000003</v>
      </c>
      <c r="BR71" s="20">
        <v>41.73</v>
      </c>
      <c r="CE71" s="32">
        <v>4</v>
      </c>
      <c r="CF71" s="32">
        <v>27</v>
      </c>
      <c r="CG71" s="27">
        <v>0.14814814814814814</v>
      </c>
      <c r="CH71" s="5">
        <v>700000</v>
      </c>
      <c r="CI71" s="5"/>
      <c r="CK71" s="12">
        <v>25.9</v>
      </c>
      <c r="CU71" s="12">
        <v>25</v>
      </c>
      <c r="CV71" s="4">
        <v>2</v>
      </c>
      <c r="CW71" s="4">
        <v>3</v>
      </c>
      <c r="CX71" s="20">
        <v>-0.38080570955149667</v>
      </c>
      <c r="CY71" s="4">
        <v>21</v>
      </c>
      <c r="CZ71" s="4">
        <v>34</v>
      </c>
      <c r="DA71" s="4">
        <v>54</v>
      </c>
      <c r="DB71" s="4">
        <v>85</v>
      </c>
      <c r="DC71" s="4">
        <v>59</v>
      </c>
      <c r="DD71" s="4">
        <v>18</v>
      </c>
      <c r="DE71" s="4">
        <v>37</v>
      </c>
      <c r="DF71" s="4">
        <v>25</v>
      </c>
      <c r="DG71" s="12">
        <v>63.250186919999997</v>
      </c>
      <c r="DH71" s="12">
        <v>59.304698940000002</v>
      </c>
      <c r="DI71" s="12">
        <v>61.277442929999999</v>
      </c>
      <c r="DJ71" s="12">
        <v>-3.9454879799999958</v>
      </c>
      <c r="DK71" s="4">
        <v>0.44</v>
      </c>
      <c r="DL71" s="4">
        <v>69.900000000000006</v>
      </c>
      <c r="DM71" s="4">
        <v>67</v>
      </c>
      <c r="DN71" s="16">
        <v>0.41055886763100002</v>
      </c>
      <c r="DO71" s="12">
        <v>45</v>
      </c>
      <c r="DP71" s="4">
        <v>56.2</v>
      </c>
      <c r="DQ71" s="12">
        <v>60</v>
      </c>
      <c r="DR71" s="20">
        <v>0.28000000000000003</v>
      </c>
      <c r="DS71" s="49">
        <f t="shared" si="21"/>
        <v>0.375</v>
      </c>
      <c r="DT71" s="20">
        <v>-4.2380580000000001E-2</v>
      </c>
      <c r="DU71" s="4">
        <v>126</v>
      </c>
      <c r="DV71" s="4">
        <v>70</v>
      </c>
      <c r="DW71" s="12">
        <v>71.02</v>
      </c>
      <c r="DX71" s="4">
        <f t="shared" si="10"/>
        <v>56</v>
      </c>
      <c r="DY71" s="49">
        <f t="shared" si="11"/>
        <v>0.44444444444444442</v>
      </c>
      <c r="DZ71" s="16">
        <f t="shared" si="12"/>
        <v>0.45161290322580644</v>
      </c>
      <c r="EA71" s="16">
        <f t="shared" si="13"/>
        <v>0.45901639344262296</v>
      </c>
      <c r="EB71" s="16">
        <f t="shared" si="14"/>
        <v>0.10305208298420389</v>
      </c>
      <c r="EC71" s="16">
        <f t="shared" si="15"/>
        <v>0.10545269475601401</v>
      </c>
      <c r="ED71" s="16">
        <f t="shared" si="16"/>
        <v>0.10796616762759677</v>
      </c>
      <c r="EE71" s="20">
        <f t="shared" si="17"/>
        <v>1.8</v>
      </c>
      <c r="EF71" s="20">
        <f t="shared" si="18"/>
        <v>0.58778666490211862</v>
      </c>
      <c r="EG71" s="16">
        <v>0.38488008000000001</v>
      </c>
      <c r="EH71" s="4">
        <v>47</v>
      </c>
      <c r="EI71" s="4">
        <v>213</v>
      </c>
      <c r="EJ71" s="4">
        <v>155</v>
      </c>
      <c r="EK71" s="32">
        <v>130</v>
      </c>
      <c r="EL71" s="4">
        <v>110</v>
      </c>
      <c r="EM71" s="55">
        <v>0.48356807511737088</v>
      </c>
      <c r="EN71" s="12">
        <v>1.6</v>
      </c>
      <c r="EO71" s="12">
        <v>2.1</v>
      </c>
      <c r="EP71" s="4" t="s">
        <v>535</v>
      </c>
      <c r="EQ71" s="20">
        <v>5.33</v>
      </c>
      <c r="ER71" s="4">
        <v>4.8</v>
      </c>
      <c r="ES71" s="4">
        <v>3.6</v>
      </c>
      <c r="ET71" s="4">
        <v>2.8</v>
      </c>
      <c r="EU71" s="4">
        <v>2.2999999999999998</v>
      </c>
      <c r="EV71" s="4">
        <v>2.5</v>
      </c>
      <c r="EW71" s="20">
        <f>AVERAGE(ER71:EV71)</f>
        <v>3.2</v>
      </c>
      <c r="EY71" s="4">
        <v>0.45900000000000002</v>
      </c>
      <c r="EZ71" s="4">
        <v>101</v>
      </c>
      <c r="FA71" s="4">
        <v>58.5</v>
      </c>
      <c r="FB71" s="4">
        <v>115</v>
      </c>
      <c r="FC71" s="4">
        <v>107</v>
      </c>
      <c r="FD71" s="4">
        <v>44</v>
      </c>
      <c r="FE71" s="4">
        <v>740</v>
      </c>
      <c r="FF71" s="4">
        <v>5.7</v>
      </c>
      <c r="FG71" s="4">
        <v>85</v>
      </c>
      <c r="FH71" s="12">
        <v>51</v>
      </c>
      <c r="FI71" s="4">
        <v>75.2</v>
      </c>
      <c r="FJ71" s="4">
        <v>266</v>
      </c>
      <c r="FK71" s="4">
        <v>43.8</v>
      </c>
      <c r="FM71" s="4">
        <v>105</v>
      </c>
      <c r="FN71" s="4">
        <v>71</v>
      </c>
      <c r="FP71" s="4">
        <v>8.1</v>
      </c>
      <c r="FQ71" s="4">
        <v>3.6</v>
      </c>
      <c r="FR71" s="4">
        <v>51</v>
      </c>
      <c r="FS71" s="4">
        <v>51</v>
      </c>
      <c r="FT71" s="4">
        <v>67</v>
      </c>
      <c r="FU71" s="4">
        <v>43.5</v>
      </c>
      <c r="FV71" s="12">
        <v>9</v>
      </c>
      <c r="FW71" s="4">
        <v>129</v>
      </c>
      <c r="FX71" s="4">
        <v>132</v>
      </c>
    </row>
    <row r="72" spans="1:180">
      <c r="A72" s="4" t="s">
        <v>536</v>
      </c>
      <c r="B72" s="4" t="s">
        <v>407</v>
      </c>
      <c r="C72" s="4">
        <v>1</v>
      </c>
      <c r="D72" s="4">
        <v>0</v>
      </c>
      <c r="E72" s="4">
        <v>0</v>
      </c>
      <c r="F72" s="4">
        <v>0</v>
      </c>
      <c r="G72" s="4">
        <v>0</v>
      </c>
      <c r="H72" s="4">
        <v>0</v>
      </c>
      <c r="I72" s="4">
        <v>0</v>
      </c>
      <c r="J72" s="4">
        <v>0</v>
      </c>
      <c r="K72" s="4">
        <v>0</v>
      </c>
      <c r="L72" s="4">
        <v>0</v>
      </c>
      <c r="M72" s="4">
        <v>0</v>
      </c>
      <c r="N72" s="4">
        <v>0</v>
      </c>
      <c r="O72" s="4">
        <v>0</v>
      </c>
      <c r="P72" s="4">
        <v>0</v>
      </c>
      <c r="Q72" s="4">
        <v>0</v>
      </c>
      <c r="R72" s="20">
        <v>2.0588235294117645</v>
      </c>
      <c r="S72" s="20">
        <v>6.6764705882352944</v>
      </c>
      <c r="T72" s="4">
        <v>5.75</v>
      </c>
      <c r="U72" s="5">
        <v>10490000</v>
      </c>
      <c r="V72" s="12">
        <v>0.5</v>
      </c>
      <c r="W72" s="12">
        <v>2.2000000000000002</v>
      </c>
      <c r="X72" s="12">
        <v>2.2000000000000002</v>
      </c>
      <c r="Y72" s="12">
        <v>2.1</v>
      </c>
      <c r="Z72" s="12">
        <v>1.4</v>
      </c>
      <c r="AA72" s="12">
        <v>1.4</v>
      </c>
      <c r="AB72" s="12">
        <v>1.8</v>
      </c>
      <c r="AC72" s="12">
        <v>0.2</v>
      </c>
      <c r="AD72" s="12">
        <v>2.5</v>
      </c>
      <c r="AE72" s="12">
        <v>-0.8</v>
      </c>
      <c r="AF72" s="12">
        <v>42.9</v>
      </c>
      <c r="AG72" s="12">
        <v>58.8</v>
      </c>
      <c r="AH72" s="12">
        <v>50.85</v>
      </c>
      <c r="AI72" s="12">
        <v>15.9</v>
      </c>
      <c r="AJ72" s="12"/>
      <c r="AK72" s="4">
        <v>96.7</v>
      </c>
      <c r="AL72" s="20">
        <v>4.415</v>
      </c>
      <c r="AM72" s="20">
        <v>6.7270000000000003</v>
      </c>
      <c r="AN72" s="20">
        <v>5.5709999999999997</v>
      </c>
      <c r="AO72" s="20">
        <f>AM72-AL72</f>
        <v>2.3120000000000003</v>
      </c>
      <c r="AP72" s="5">
        <v>4454000</v>
      </c>
      <c r="AQ72" s="14">
        <v>1.1000000000000001</v>
      </c>
      <c r="AR72" s="14">
        <v>39</v>
      </c>
      <c r="AS72" s="14">
        <v>43.3</v>
      </c>
      <c r="AT72" s="14">
        <v>57.3</v>
      </c>
      <c r="AU72" s="14">
        <v>54.4</v>
      </c>
      <c r="AV72" s="14">
        <v>21.4</v>
      </c>
      <c r="AW72" s="14">
        <v>30.9</v>
      </c>
      <c r="AX72" s="5">
        <v>3773.5676539999999</v>
      </c>
      <c r="AY72" s="5">
        <v>12642.18418</v>
      </c>
      <c r="AZ72" s="5">
        <v>13800.24611</v>
      </c>
      <c r="BA72" s="20">
        <v>3.137016229712859</v>
      </c>
      <c r="BB72" s="27">
        <v>3.2336359292881034</v>
      </c>
      <c r="BC72" s="20">
        <v>5.9634727368978293</v>
      </c>
      <c r="BG72" s="5">
        <v>3204</v>
      </c>
      <c r="BH72" s="5">
        <v>10051</v>
      </c>
      <c r="BI72" s="5">
        <v>2093</v>
      </c>
      <c r="BJ72" s="5">
        <v>6768</v>
      </c>
      <c r="BK72" s="5">
        <v>4430.5</v>
      </c>
      <c r="BL72" s="5">
        <v>1889</v>
      </c>
      <c r="BM72" s="5">
        <v>11265</v>
      </c>
      <c r="BN72" s="5">
        <v>9435.9317940000001</v>
      </c>
      <c r="BO72" s="5">
        <v>6579.7429270000002</v>
      </c>
      <c r="BP72" s="5">
        <v>11460</v>
      </c>
      <c r="BQ72" s="20">
        <v>34.53</v>
      </c>
      <c r="BR72" s="20">
        <v>41.13</v>
      </c>
      <c r="CE72" s="32">
        <v>320</v>
      </c>
      <c r="CF72" s="32">
        <v>248</v>
      </c>
      <c r="CG72" s="27">
        <v>1.2903225806451613</v>
      </c>
      <c r="CH72" s="5">
        <v>500000</v>
      </c>
      <c r="CI72" s="5">
        <v>650000</v>
      </c>
      <c r="CJ72" s="4">
        <v>-23.1</v>
      </c>
      <c r="CK72" s="12">
        <v>15.4</v>
      </c>
      <c r="CL72" s="12">
        <v>24.3</v>
      </c>
      <c r="CN72" s="12">
        <v>23.5</v>
      </c>
      <c r="CO72" s="12">
        <v>36.700000000000003</v>
      </c>
      <c r="CQ72" s="4" t="s">
        <v>415</v>
      </c>
      <c r="CR72" s="4">
        <v>3</v>
      </c>
      <c r="CS72" s="4" t="s">
        <v>422</v>
      </c>
      <c r="CT72" s="4" t="s">
        <v>417</v>
      </c>
      <c r="CU72" s="12">
        <v>90</v>
      </c>
      <c r="CV72" s="4">
        <v>5</v>
      </c>
      <c r="CW72" s="4">
        <v>4</v>
      </c>
      <c r="CX72" s="20">
        <v>1.0985941756575301</v>
      </c>
      <c r="CY72" s="4">
        <v>100</v>
      </c>
      <c r="CZ72" s="4">
        <v>135</v>
      </c>
      <c r="DA72" s="4">
        <v>165</v>
      </c>
      <c r="DB72" s="4">
        <v>302</v>
      </c>
      <c r="DC72" s="4">
        <v>15</v>
      </c>
      <c r="DE72" s="4">
        <v>34</v>
      </c>
      <c r="DG72" s="12">
        <v>52.159465789999999</v>
      </c>
      <c r="DH72" s="12">
        <v>22.947000500000001</v>
      </c>
      <c r="DI72" s="12">
        <v>37.553233145</v>
      </c>
      <c r="DJ72" s="12">
        <v>-29.212465289999997</v>
      </c>
      <c r="DM72" s="4">
        <v>91</v>
      </c>
      <c r="DN72" s="16">
        <v>0.34173442161950002</v>
      </c>
      <c r="DO72" s="12">
        <v>68.7</v>
      </c>
      <c r="DP72" s="4">
        <v>77.7</v>
      </c>
      <c r="DQ72" s="12">
        <v>78.099999999999994</v>
      </c>
      <c r="DR72" s="20">
        <v>0.55214723926380382</v>
      </c>
      <c r="DS72" s="49">
        <f t="shared" si="21"/>
        <v>0.57668711656441674</v>
      </c>
      <c r="DT72" s="20">
        <v>-6.3630099999999997E-3</v>
      </c>
      <c r="DU72" s="4">
        <v>53</v>
      </c>
      <c r="DV72" s="4">
        <v>8</v>
      </c>
      <c r="DW72" s="12">
        <v>8.1</v>
      </c>
      <c r="DX72" s="4">
        <f t="shared" si="10"/>
        <v>45</v>
      </c>
      <c r="DY72" s="49">
        <f t="shared" si="11"/>
        <v>0.84905660377358494</v>
      </c>
      <c r="DZ72" s="16">
        <f t="shared" si="12"/>
        <v>0.88235294117647056</v>
      </c>
      <c r="EA72" s="16">
        <f t="shared" si="13"/>
        <v>0.91836734693877553</v>
      </c>
      <c r="EB72" s="16">
        <f t="shared" si="14"/>
        <v>0.33150814924551597</v>
      </c>
      <c r="EC72" s="16">
        <f t="shared" si="15"/>
        <v>0.37564174935261363</v>
      </c>
      <c r="ED72" s="16">
        <f t="shared" si="16"/>
        <v>0.44031066176088512</v>
      </c>
      <c r="EE72" s="20">
        <f t="shared" si="17"/>
        <v>6.625</v>
      </c>
      <c r="EF72" s="20">
        <f t="shared" si="18"/>
        <v>1.8908503718722862</v>
      </c>
      <c r="EG72" s="16">
        <v>-0.63079828999999998</v>
      </c>
      <c r="EH72" s="4">
        <v>161</v>
      </c>
      <c r="EI72" s="4">
        <v>64</v>
      </c>
      <c r="EJ72" s="4">
        <v>23</v>
      </c>
      <c r="EK72" s="32">
        <v>10</v>
      </c>
      <c r="EL72" s="4">
        <v>9</v>
      </c>
      <c r="EM72" s="55">
        <v>0.859375</v>
      </c>
      <c r="EN72" s="12">
        <v>5.2</v>
      </c>
      <c r="EO72" s="12">
        <v>5.9</v>
      </c>
      <c r="EP72" s="4" t="s">
        <v>537</v>
      </c>
      <c r="EQ72" s="20">
        <v>38</v>
      </c>
      <c r="ER72" s="4">
        <v>4.9000000000000004</v>
      </c>
      <c r="ES72" s="4">
        <v>3.4</v>
      </c>
      <c r="ET72" s="4">
        <v>3.2</v>
      </c>
      <c r="EU72" s="4">
        <v>3.8</v>
      </c>
      <c r="EV72" s="4">
        <v>3.9</v>
      </c>
      <c r="EW72" s="20">
        <f>AVERAGE(ER72:EV72)</f>
        <v>3.84</v>
      </c>
      <c r="EY72" s="4">
        <v>0.873</v>
      </c>
      <c r="EZ72" s="4">
        <v>103</v>
      </c>
      <c r="FA72" s="4">
        <v>80.400000000000006</v>
      </c>
      <c r="FB72" s="4">
        <v>109</v>
      </c>
      <c r="FC72" s="4">
        <v>106</v>
      </c>
      <c r="FE72" s="4">
        <v>10</v>
      </c>
      <c r="FF72" s="4">
        <v>1.3</v>
      </c>
      <c r="FG72" s="4">
        <v>57</v>
      </c>
      <c r="FH72" s="4">
        <v>96.7</v>
      </c>
      <c r="FI72" s="4">
        <v>96.7</v>
      </c>
      <c r="FO72" s="4">
        <v>0.39100000000000001</v>
      </c>
      <c r="FP72" s="4">
        <v>6.5</v>
      </c>
      <c r="FQ72" s="4">
        <v>0.8</v>
      </c>
      <c r="FR72" s="4">
        <v>26</v>
      </c>
      <c r="FS72" s="4">
        <v>35</v>
      </c>
      <c r="FT72" s="4">
        <v>68</v>
      </c>
      <c r="FU72" s="4">
        <v>31.2</v>
      </c>
      <c r="FV72" s="12">
        <v>6.3</v>
      </c>
      <c r="FW72" s="4">
        <v>22</v>
      </c>
      <c r="FX72" s="4">
        <v>20</v>
      </c>
    </row>
    <row r="73" spans="1:180">
      <c r="A73" s="4" t="s">
        <v>538</v>
      </c>
      <c r="B73" s="4" t="s">
        <v>414</v>
      </c>
      <c r="C73" s="4">
        <v>0</v>
      </c>
      <c r="D73" s="4">
        <v>0</v>
      </c>
      <c r="E73" s="4">
        <v>0</v>
      </c>
      <c r="F73" s="4">
        <v>0</v>
      </c>
      <c r="G73" s="4">
        <v>1</v>
      </c>
      <c r="H73" s="4">
        <v>0</v>
      </c>
      <c r="I73" s="4">
        <v>0</v>
      </c>
      <c r="J73" s="4">
        <v>0</v>
      </c>
      <c r="K73" s="4">
        <v>0</v>
      </c>
      <c r="L73" s="4">
        <v>0</v>
      </c>
      <c r="M73" s="4">
        <v>0</v>
      </c>
      <c r="N73" s="4">
        <v>1</v>
      </c>
      <c r="O73" s="4">
        <v>1</v>
      </c>
      <c r="P73" s="4">
        <v>0</v>
      </c>
      <c r="Q73" s="4">
        <v>0</v>
      </c>
      <c r="R73" s="20">
        <v>5.0285714285714285</v>
      </c>
      <c r="S73" s="20">
        <v>0.48571428571428571</v>
      </c>
      <c r="T73" s="20">
        <v>4.2</v>
      </c>
      <c r="U73" s="5">
        <v>10928000</v>
      </c>
      <c r="V73" s="12">
        <v>2.9</v>
      </c>
      <c r="W73" s="12">
        <v>6.9</v>
      </c>
      <c r="X73" s="12">
        <v>6.9</v>
      </c>
      <c r="Y73" s="12">
        <v>6.3</v>
      </c>
      <c r="Z73" s="12">
        <v>5.0999999999999996</v>
      </c>
      <c r="AA73" s="12">
        <v>5</v>
      </c>
      <c r="AB73" s="12">
        <v>5.95</v>
      </c>
      <c r="AC73" s="12">
        <v>0.5</v>
      </c>
      <c r="AD73" s="12">
        <v>1.4</v>
      </c>
      <c r="AE73" s="12">
        <v>-1.9</v>
      </c>
      <c r="AF73" s="12">
        <v>32.4</v>
      </c>
      <c r="AG73" s="12">
        <v>38</v>
      </c>
      <c r="AH73" s="12">
        <v>35.200000000000003</v>
      </c>
      <c r="AI73" s="12">
        <v>5.6</v>
      </c>
      <c r="AJ73" s="12">
        <v>66</v>
      </c>
      <c r="AK73" s="4">
        <v>55.7</v>
      </c>
      <c r="AL73" s="20">
        <v>1.155</v>
      </c>
      <c r="AM73" s="20">
        <v>2.5910000000000002</v>
      </c>
      <c r="AN73" s="20">
        <v>1.8730000000000002</v>
      </c>
      <c r="AO73" s="20">
        <f>AM73-AL73</f>
        <v>1.4360000000000002</v>
      </c>
      <c r="AP73" s="5">
        <v>3923000</v>
      </c>
      <c r="AQ73" s="14">
        <v>3.2</v>
      </c>
      <c r="AR73" s="14">
        <v>34.299999999999997</v>
      </c>
      <c r="AS73" s="14">
        <v>36.9</v>
      </c>
      <c r="AT73" s="14">
        <v>52.6</v>
      </c>
      <c r="AU73" s="14">
        <v>52</v>
      </c>
      <c r="AV73" s="14">
        <v>15.5</v>
      </c>
      <c r="AW73" s="14">
        <v>19.399999999999999</v>
      </c>
      <c r="AX73" s="5">
        <v>2572.0071229999999</v>
      </c>
      <c r="AY73" s="5">
        <v>4007.5345940000002</v>
      </c>
      <c r="AZ73" s="5">
        <v>4168.9235760000001</v>
      </c>
      <c r="BB73" s="27">
        <v>1.2813253012048194</v>
      </c>
      <c r="BC73" s="20">
        <v>2.2752497225305217</v>
      </c>
      <c r="BI73" s="5">
        <v>1660</v>
      </c>
      <c r="BJ73" s="5">
        <v>2127</v>
      </c>
      <c r="BK73" s="5">
        <v>1893.5</v>
      </c>
      <c r="BL73" s="5">
        <v>901</v>
      </c>
      <c r="BM73" s="5">
        <v>2050</v>
      </c>
      <c r="BN73" s="5">
        <v>2936.6937950000001</v>
      </c>
      <c r="BO73" s="5">
        <v>900.83325390000005</v>
      </c>
      <c r="BP73" s="5">
        <v>1470</v>
      </c>
      <c r="BQ73" s="20">
        <v>55.68</v>
      </c>
      <c r="BR73" s="20">
        <v>55.68</v>
      </c>
      <c r="BS73" s="12">
        <v>36.914490731512856</v>
      </c>
      <c r="BT73" s="12">
        <v>86.484918793503482</v>
      </c>
      <c r="BU73" s="12">
        <v>10.962648041299728</v>
      </c>
      <c r="BV73" s="12">
        <v>80.3</v>
      </c>
      <c r="BW73" s="12">
        <v>98.8</v>
      </c>
      <c r="BX73" s="12">
        <v>70.3</v>
      </c>
      <c r="BY73" s="12" t="s">
        <v>404</v>
      </c>
      <c r="BZ73" s="12">
        <v>38.9</v>
      </c>
      <c r="CA73" s="12" t="s">
        <v>404</v>
      </c>
      <c r="CB73" s="12">
        <v>79.5</v>
      </c>
      <c r="CC73" s="12">
        <v>94.7</v>
      </c>
      <c r="CD73" s="12">
        <v>71.3</v>
      </c>
      <c r="CE73" s="32">
        <v>25</v>
      </c>
      <c r="CF73" s="32">
        <v>14</v>
      </c>
      <c r="CG73" s="27">
        <v>1.7857142857142858</v>
      </c>
      <c r="CH73" s="5">
        <v>89000</v>
      </c>
      <c r="CI73" s="5">
        <v>65000</v>
      </c>
      <c r="CJ73" s="4">
        <v>35.9</v>
      </c>
      <c r="CK73" s="12">
        <v>4.4000000000000004</v>
      </c>
      <c r="CM73" s="12">
        <v>7.7</v>
      </c>
      <c r="CN73" s="12">
        <v>8.1</v>
      </c>
      <c r="CO73" s="12">
        <v>8.1999999999999993</v>
      </c>
      <c r="CU73" s="12"/>
      <c r="CV73" s="4">
        <v>4</v>
      </c>
      <c r="CW73" s="4">
        <v>2</v>
      </c>
      <c r="CX73" s="20">
        <v>-6.1452254934268757E-2</v>
      </c>
      <c r="CY73" s="4">
        <v>30</v>
      </c>
      <c r="CZ73" s="4">
        <v>44</v>
      </c>
      <c r="DA73" s="4">
        <v>61</v>
      </c>
      <c r="DB73" s="4">
        <v>123</v>
      </c>
      <c r="DC73" s="4">
        <v>66</v>
      </c>
      <c r="DD73" s="4">
        <v>61</v>
      </c>
      <c r="DE73" s="4">
        <v>74</v>
      </c>
      <c r="DF73" s="4">
        <v>85</v>
      </c>
      <c r="DG73" s="12">
        <v>66.661163329999994</v>
      </c>
      <c r="DH73" s="12">
        <v>52.412899019999998</v>
      </c>
      <c r="DI73" s="12">
        <v>59.537031174999996</v>
      </c>
      <c r="DJ73" s="12">
        <v>-14.248264309999996</v>
      </c>
      <c r="DK73" s="4">
        <v>0.72</v>
      </c>
      <c r="DL73" s="4">
        <v>20.3</v>
      </c>
      <c r="DM73" s="4">
        <v>29</v>
      </c>
      <c r="DN73" s="16">
        <v>0.17265739040749997</v>
      </c>
      <c r="DO73" s="4">
        <v>45.6</v>
      </c>
      <c r="DP73" s="4">
        <v>65.099999999999994</v>
      </c>
      <c r="DQ73" s="12">
        <v>64</v>
      </c>
      <c r="DR73" s="20">
        <v>0.49492385786802012</v>
      </c>
      <c r="DS73" s="49">
        <f t="shared" si="21"/>
        <v>0.46700507614213194</v>
      </c>
      <c r="DT73" s="20">
        <v>9.5613509999999999E-2</v>
      </c>
      <c r="DU73" s="4">
        <v>140</v>
      </c>
      <c r="DV73" s="4">
        <v>43</v>
      </c>
      <c r="DW73" s="12">
        <v>40.799999999999997</v>
      </c>
      <c r="DX73" s="4">
        <f t="shared" si="10"/>
        <v>97</v>
      </c>
      <c r="DY73" s="49">
        <f t="shared" si="11"/>
        <v>0.69285714285714284</v>
      </c>
      <c r="DZ73" s="16">
        <f t="shared" si="12"/>
        <v>0.70289855072463769</v>
      </c>
      <c r="EA73" s="16">
        <f t="shared" si="13"/>
        <v>0.71323529411764708</v>
      </c>
      <c r="EB73" s="16">
        <f t="shared" si="14"/>
        <v>0.20695780601045685</v>
      </c>
      <c r="EC73" s="16">
        <f t="shared" si="15"/>
        <v>0.21303522951268419</v>
      </c>
      <c r="ED73" s="16">
        <f t="shared" si="16"/>
        <v>0.21951042805516088</v>
      </c>
      <c r="EE73" s="20">
        <f t="shared" si="17"/>
        <v>3.2558139534883721</v>
      </c>
      <c r="EF73" s="20">
        <f t="shared" si="18"/>
        <v>1.1804423069157415</v>
      </c>
      <c r="EG73" s="16">
        <v>-0.24274024</v>
      </c>
      <c r="EH73" s="4">
        <v>74</v>
      </c>
      <c r="EI73" s="4">
        <v>204</v>
      </c>
      <c r="EJ73" s="4">
        <v>140</v>
      </c>
      <c r="EK73" s="32">
        <v>67</v>
      </c>
      <c r="EL73" s="4">
        <v>56</v>
      </c>
      <c r="EM73" s="55">
        <v>0.72549019607843135</v>
      </c>
      <c r="EN73" s="12">
        <v>1.9</v>
      </c>
      <c r="EO73" s="12">
        <v>5.7</v>
      </c>
      <c r="EP73" s="4" t="s">
        <v>539</v>
      </c>
      <c r="EQ73" s="20">
        <v>14.38</v>
      </c>
      <c r="ER73" s="4">
        <v>6.5</v>
      </c>
      <c r="ES73" s="4">
        <v>6.6</v>
      </c>
      <c r="ET73" s="4">
        <v>5.7</v>
      </c>
      <c r="EU73" s="4">
        <v>6.8</v>
      </c>
      <c r="EV73" s="4">
        <v>6.5</v>
      </c>
      <c r="EW73" s="20">
        <f>AVERAGE(ER73:EV73)</f>
        <v>6.42</v>
      </c>
      <c r="EY73" s="16">
        <v>0.51</v>
      </c>
      <c r="EZ73" s="4">
        <v>98</v>
      </c>
      <c r="FA73" s="4">
        <v>68.2</v>
      </c>
      <c r="FB73" s="4">
        <v>128</v>
      </c>
      <c r="FC73" s="4">
        <v>108</v>
      </c>
      <c r="FD73" s="4">
        <v>35</v>
      </c>
      <c r="FE73" s="4">
        <v>200</v>
      </c>
      <c r="FF73" s="4">
        <v>5.3</v>
      </c>
      <c r="FG73" s="4">
        <v>81</v>
      </c>
      <c r="FH73" s="4">
        <v>48.3</v>
      </c>
      <c r="FI73" s="4">
        <v>62.2</v>
      </c>
      <c r="FJ73" s="4">
        <v>122</v>
      </c>
      <c r="FK73" s="4">
        <v>37.799999999999997</v>
      </c>
      <c r="FM73" s="4">
        <v>178</v>
      </c>
      <c r="FN73" s="4">
        <v>74</v>
      </c>
      <c r="FO73" s="4">
        <v>0.47599999999999998</v>
      </c>
      <c r="FP73" s="4">
        <v>4.4000000000000004</v>
      </c>
      <c r="FQ73" s="4">
        <v>3.1</v>
      </c>
      <c r="FR73" s="4">
        <v>19</v>
      </c>
      <c r="FS73" s="4">
        <v>23</v>
      </c>
      <c r="FT73" s="4">
        <v>34</v>
      </c>
      <c r="FU73" s="4">
        <v>20.6</v>
      </c>
      <c r="FV73" s="12">
        <v>12.5</v>
      </c>
      <c r="FW73" s="4">
        <v>112</v>
      </c>
      <c r="FX73" s="4">
        <v>117</v>
      </c>
    </row>
    <row r="74" spans="1:180">
      <c r="A74" s="4" t="s">
        <v>540</v>
      </c>
      <c r="B74" s="4" t="s">
        <v>4</v>
      </c>
      <c r="C74" s="4">
        <v>0</v>
      </c>
      <c r="D74" s="4">
        <v>0</v>
      </c>
      <c r="E74" s="4">
        <v>0</v>
      </c>
      <c r="F74" s="4">
        <v>1</v>
      </c>
      <c r="G74" s="4">
        <v>0</v>
      </c>
      <c r="H74" s="4">
        <v>0</v>
      </c>
      <c r="I74" s="4">
        <v>0</v>
      </c>
      <c r="J74" s="4">
        <v>0</v>
      </c>
      <c r="K74" s="4">
        <v>0</v>
      </c>
      <c r="L74" s="4">
        <v>0</v>
      </c>
      <c r="M74" s="4">
        <v>0</v>
      </c>
      <c r="N74" s="4">
        <v>1</v>
      </c>
      <c r="O74" s="4">
        <v>0</v>
      </c>
      <c r="P74" s="4">
        <v>0</v>
      </c>
      <c r="Q74" s="4">
        <v>0</v>
      </c>
      <c r="U74" s="5">
        <v>7518000</v>
      </c>
      <c r="V74" s="12">
        <v>3.3</v>
      </c>
      <c r="W74" s="12">
        <v>7</v>
      </c>
      <c r="X74" s="12">
        <v>7</v>
      </c>
      <c r="Y74" s="12">
        <v>7</v>
      </c>
      <c r="Z74" s="12">
        <v>6.8</v>
      </c>
      <c r="AA74" s="12">
        <v>6.7</v>
      </c>
      <c r="AB74" s="12">
        <v>6.85</v>
      </c>
      <c r="AC74" s="12">
        <v>0</v>
      </c>
      <c r="AD74" s="12">
        <v>0.3</v>
      </c>
      <c r="AE74" s="12">
        <v>-0.3</v>
      </c>
      <c r="AF74" s="12">
        <v>9.9</v>
      </c>
      <c r="AG74" s="12">
        <v>25.7</v>
      </c>
      <c r="AH74" s="12">
        <v>17.8</v>
      </c>
      <c r="AI74" s="12">
        <v>15.8</v>
      </c>
      <c r="AJ74" s="12"/>
      <c r="AK74" s="4">
        <v>34.799999999999997</v>
      </c>
      <c r="AL74" s="20"/>
      <c r="AM74" s="20"/>
      <c r="AN74" s="20"/>
      <c r="AO74" s="20"/>
      <c r="AP74" s="5">
        <v>3565000</v>
      </c>
      <c r="AQ74" s="14">
        <v>2.8</v>
      </c>
      <c r="AR74" s="14">
        <v>51.4</v>
      </c>
      <c r="AS74" s="14">
        <v>47.4</v>
      </c>
      <c r="AT74" s="14">
        <v>54.4</v>
      </c>
      <c r="AU74" s="14">
        <v>50.2</v>
      </c>
      <c r="AV74" s="14">
        <v>48.4</v>
      </c>
      <c r="AW74" s="14">
        <v>45.5</v>
      </c>
      <c r="AX74" s="5">
        <v>2958.5967340000002</v>
      </c>
      <c r="AY74" s="5">
        <v>2781.156598</v>
      </c>
      <c r="AZ74" s="5">
        <v>2915.8868910000001</v>
      </c>
      <c r="BB74" s="27">
        <v>1.3720930232558139</v>
      </c>
      <c r="BI74" s="5">
        <v>559</v>
      </c>
      <c r="BJ74" s="5">
        <v>767</v>
      </c>
      <c r="BK74" s="5">
        <v>663</v>
      </c>
      <c r="BL74" s="5"/>
      <c r="BM74" s="5"/>
      <c r="BN74" s="5">
        <v>1350.195608</v>
      </c>
      <c r="BO74" s="5">
        <v>419.61181699999997</v>
      </c>
      <c r="BP74" s="5">
        <v>560</v>
      </c>
      <c r="CE74" s="32">
        <v>13</v>
      </c>
      <c r="CH74" s="5">
        <v>13000</v>
      </c>
      <c r="CI74" s="5"/>
      <c r="CK74" s="12">
        <v>2.5</v>
      </c>
      <c r="CU74" s="12"/>
      <c r="CV74" s="4">
        <v>3</v>
      </c>
      <c r="CW74" s="4">
        <v>2</v>
      </c>
      <c r="CX74" s="20">
        <v>-0.52292691912906641</v>
      </c>
      <c r="CY74" s="4">
        <v>40</v>
      </c>
      <c r="CZ74" s="4">
        <v>68</v>
      </c>
      <c r="DA74" s="4">
        <v>92</v>
      </c>
      <c r="DB74" s="4">
        <v>174</v>
      </c>
      <c r="DF74" s="4">
        <v>70</v>
      </c>
      <c r="DG74" s="12">
        <v>93.569229129999997</v>
      </c>
      <c r="DH74" s="12">
        <v>87.186096190000001</v>
      </c>
      <c r="DI74" s="12">
        <v>90.377662659999999</v>
      </c>
      <c r="DJ74" s="12">
        <v>-6.3831329399999959</v>
      </c>
      <c r="DL74" s="4">
        <v>95.1</v>
      </c>
      <c r="DM74" s="4">
        <v>48</v>
      </c>
      <c r="DN74" s="16">
        <v>0.43381278076800001</v>
      </c>
      <c r="DO74" s="4">
        <v>33.6</v>
      </c>
      <c r="DP74" s="4">
        <v>44.7</v>
      </c>
      <c r="DQ74" s="12">
        <v>46.5</v>
      </c>
      <c r="DR74" s="20">
        <v>0.21595330739299615</v>
      </c>
      <c r="DS74" s="49">
        <f t="shared" si="21"/>
        <v>0.25097276264591439</v>
      </c>
      <c r="DT74" s="20">
        <v>-7.2517810000000002E-2</v>
      </c>
      <c r="DU74" s="4">
        <v>215</v>
      </c>
      <c r="DV74" s="4">
        <v>130</v>
      </c>
      <c r="DW74" s="12">
        <v>121.6</v>
      </c>
      <c r="DX74" s="4">
        <f t="shared" ref="DX74:DX105" si="22">DU74-DV74</f>
        <v>85</v>
      </c>
      <c r="DY74" s="49">
        <f t="shared" ref="DY74:DY105" si="23">(DU74-DV74)/DU74</f>
        <v>0.39534883720930231</v>
      </c>
      <c r="DZ74" s="16">
        <f t="shared" ref="DZ74:DZ105" si="24">(DU74-DV74)/(DU74-2)</f>
        <v>0.39906103286384975</v>
      </c>
      <c r="EA74" s="16">
        <f t="shared" ref="EA74:EA105" si="25">(DU74-DV74)/(DU74-4)</f>
        <v>0.40284360189573459</v>
      </c>
      <c r="EB74" s="16">
        <f t="shared" ref="EB74:EB105" si="26">((LN(1000-(1000-DU74)))-(LN(1000-(1000-DV74))))/LN(1000-700)</f>
        <v>8.820525325212461E-2</v>
      </c>
      <c r="EC74" s="16">
        <f t="shared" ref="EC74:EC105" si="27">((LN(998-(1000-DU74)))-(LN(998-(1000-DV74))))/LN(998-700)</f>
        <v>8.9389774451847662E-2</v>
      </c>
      <c r="ED74" s="16">
        <f t="shared" ref="ED74:ED105" si="28">((LN(996-(1000-DU74)))-(LN(996-(1000-DV74))))/LN(996-700)</f>
        <v>9.0605212317968115E-2</v>
      </c>
      <c r="EE74" s="20">
        <f t="shared" ref="EE74:EE105" si="29">DU74/DV74</f>
        <v>1.6538461538461537</v>
      </c>
      <c r="EF74" s="20">
        <f t="shared" ref="EF74:EF105" si="30">LN(DU74)-LN(DV74)</f>
        <v>0.50310357767208025</v>
      </c>
      <c r="EG74" s="16">
        <v>0.29223304999999999</v>
      </c>
      <c r="EH74" s="4">
        <v>11</v>
      </c>
      <c r="EI74" s="4">
        <v>380</v>
      </c>
      <c r="EJ74" s="4">
        <v>300</v>
      </c>
      <c r="EK74" s="32">
        <v>219</v>
      </c>
      <c r="EL74" s="4">
        <v>210</v>
      </c>
      <c r="EM74" s="55">
        <v>0.44736842105263158</v>
      </c>
      <c r="EN74" s="12">
        <v>1.2</v>
      </c>
      <c r="EO74" s="12">
        <v>2.2000000000000002</v>
      </c>
      <c r="EP74" s="4" t="s">
        <v>541</v>
      </c>
      <c r="EQ74" s="20">
        <v>9.3000000000000007</v>
      </c>
      <c r="EY74" s="16">
        <v>0.25</v>
      </c>
      <c r="EZ74" s="4">
        <v>102</v>
      </c>
      <c r="FA74" s="4">
        <v>45.6</v>
      </c>
      <c r="FB74" s="4">
        <v>123</v>
      </c>
      <c r="FC74" s="4">
        <v>102</v>
      </c>
      <c r="FD74" s="4">
        <v>31</v>
      </c>
      <c r="FE74" s="4">
        <v>1600</v>
      </c>
      <c r="FF74" s="4">
        <v>7</v>
      </c>
      <c r="FG74" s="4">
        <v>100</v>
      </c>
      <c r="FH74" s="4">
        <v>20.3</v>
      </c>
      <c r="FI74" s="4">
        <v>48.4</v>
      </c>
      <c r="FJ74" s="4">
        <v>482</v>
      </c>
      <c r="FK74" s="4">
        <v>10.3</v>
      </c>
      <c r="FM74" s="4">
        <v>134</v>
      </c>
      <c r="FN74" s="4">
        <v>36</v>
      </c>
      <c r="FP74" s="4">
        <v>36.299999999999997</v>
      </c>
      <c r="FQ74" s="4">
        <v>25.9</v>
      </c>
      <c r="FR74" s="4">
        <v>48</v>
      </c>
      <c r="FS74" s="4">
        <v>47</v>
      </c>
      <c r="FT74" s="4">
        <v>43</v>
      </c>
      <c r="FU74" s="4">
        <v>40.299999999999997</v>
      </c>
      <c r="FV74" s="12">
        <v>8.8000000000000007</v>
      </c>
      <c r="FW74" s="4">
        <v>168</v>
      </c>
      <c r="FX74" s="4">
        <v>167</v>
      </c>
    </row>
    <row r="75" spans="1:180">
      <c r="A75" s="4" t="s">
        <v>542</v>
      </c>
      <c r="B75" s="4" t="s">
        <v>4</v>
      </c>
      <c r="C75" s="4">
        <v>0</v>
      </c>
      <c r="D75" s="4">
        <v>0</v>
      </c>
      <c r="E75" s="4">
        <v>0</v>
      </c>
      <c r="F75" s="4">
        <v>1</v>
      </c>
      <c r="G75" s="4">
        <v>0</v>
      </c>
      <c r="H75" s="4">
        <v>0</v>
      </c>
      <c r="I75" s="4">
        <v>0</v>
      </c>
      <c r="J75" s="4">
        <v>0</v>
      </c>
      <c r="K75" s="4">
        <v>0</v>
      </c>
      <c r="L75" s="4">
        <v>0</v>
      </c>
      <c r="M75" s="4">
        <v>0</v>
      </c>
      <c r="N75" s="4">
        <v>1</v>
      </c>
      <c r="O75" s="4">
        <v>0</v>
      </c>
      <c r="P75" s="4">
        <v>0</v>
      </c>
      <c r="Q75" s="4">
        <v>0</v>
      </c>
      <c r="U75" s="5">
        <v>1091000</v>
      </c>
      <c r="V75" s="12">
        <v>2</v>
      </c>
      <c r="W75" s="12">
        <v>5.0999999999999996</v>
      </c>
      <c r="X75" s="12">
        <v>5.0999999999999996</v>
      </c>
      <c r="Y75" s="12">
        <v>5.7</v>
      </c>
      <c r="Z75" s="12">
        <v>5.6</v>
      </c>
      <c r="AA75" s="12">
        <v>5.5</v>
      </c>
      <c r="AB75" s="12">
        <v>5.3</v>
      </c>
      <c r="AC75" s="12">
        <v>-0.6</v>
      </c>
      <c r="AD75" s="12">
        <v>0.2</v>
      </c>
      <c r="AE75" s="12">
        <v>0.4</v>
      </c>
      <c r="AF75" s="12">
        <v>13.6</v>
      </c>
      <c r="AG75" s="12">
        <v>20</v>
      </c>
      <c r="AH75" s="12">
        <v>16.8</v>
      </c>
      <c r="AI75" s="12">
        <v>6.4</v>
      </c>
      <c r="AJ75" s="12"/>
      <c r="AK75" s="4">
        <v>53.9</v>
      </c>
      <c r="AL75" s="20"/>
      <c r="AM75" s="20">
        <v>0.56000000000000005</v>
      </c>
      <c r="AN75" s="20">
        <v>0.56000000000000005</v>
      </c>
      <c r="AO75" s="20"/>
      <c r="AP75" s="5">
        <v>514000</v>
      </c>
      <c r="AQ75" s="14">
        <v>1.6</v>
      </c>
      <c r="AR75" s="14">
        <v>50.1</v>
      </c>
      <c r="AS75" s="14">
        <v>46.9</v>
      </c>
      <c r="AT75" s="14">
        <v>61.3</v>
      </c>
      <c r="AU75" s="14">
        <v>57.1</v>
      </c>
      <c r="AV75" s="14">
        <v>39.299999999999997</v>
      </c>
      <c r="AW75" s="14">
        <v>37.4</v>
      </c>
      <c r="AX75" s="5">
        <v>671.38289929999996</v>
      </c>
      <c r="AY75" s="5">
        <v>928.83014649999996</v>
      </c>
      <c r="AZ75" s="5">
        <v>715.75826689999997</v>
      </c>
      <c r="BB75" s="27">
        <v>1.3697813121272366</v>
      </c>
      <c r="BI75" s="5">
        <v>503</v>
      </c>
      <c r="BJ75" s="5">
        <v>689</v>
      </c>
      <c r="BK75" s="5">
        <v>596</v>
      </c>
      <c r="BL75" s="5"/>
      <c r="BM75" s="5"/>
      <c r="BN75" s="5">
        <v>795.52516200000002</v>
      </c>
      <c r="BO75" s="5">
        <v>219.28075999999999</v>
      </c>
      <c r="BP75" s="5">
        <v>250</v>
      </c>
      <c r="BQ75" s="20">
        <v>56.12</v>
      </c>
      <c r="BR75" s="20">
        <v>62.72</v>
      </c>
      <c r="CI75" s="5"/>
      <c r="CU75" s="12"/>
      <c r="CV75" s="4">
        <v>1</v>
      </c>
      <c r="DB75" s="4" t="s">
        <v>404</v>
      </c>
      <c r="DF75" s="4">
        <v>75</v>
      </c>
      <c r="DG75" s="12">
        <v>91.100708010000005</v>
      </c>
      <c r="DH75" s="12">
        <v>85.331199650000002</v>
      </c>
      <c r="DI75" s="12">
        <v>88.215953830000004</v>
      </c>
      <c r="DJ75" s="12">
        <v>-5.7695083600000032</v>
      </c>
      <c r="DL75" s="4">
        <v>90.3</v>
      </c>
      <c r="DM75" s="4">
        <v>60</v>
      </c>
      <c r="DN75" s="16">
        <v>0.52929572298000005</v>
      </c>
      <c r="DO75" s="12">
        <v>34</v>
      </c>
      <c r="DP75" s="4">
        <v>43.7</v>
      </c>
      <c r="DQ75" s="12">
        <v>45</v>
      </c>
      <c r="DR75" s="20">
        <v>0.19019607843137259</v>
      </c>
      <c r="DS75" s="49">
        <f t="shared" si="21"/>
        <v>0.21568627450980393</v>
      </c>
      <c r="DT75" s="20">
        <v>-0.10319685000000001</v>
      </c>
      <c r="DU75" s="4">
        <v>200</v>
      </c>
      <c r="DV75" s="4">
        <v>132</v>
      </c>
      <c r="DW75" s="12">
        <v>133.80000000000001</v>
      </c>
      <c r="DX75" s="4">
        <f t="shared" si="22"/>
        <v>68</v>
      </c>
      <c r="DY75" s="49">
        <f t="shared" si="23"/>
        <v>0.34</v>
      </c>
      <c r="DZ75" s="16">
        <f t="shared" si="24"/>
        <v>0.34343434343434343</v>
      </c>
      <c r="EA75" s="16">
        <f t="shared" si="25"/>
        <v>0.34693877551020408</v>
      </c>
      <c r="EB75" s="16">
        <f t="shared" si="26"/>
        <v>7.2849104223020211E-2</v>
      </c>
      <c r="EC75" s="16">
        <f t="shared" si="27"/>
        <v>7.3850390771282609E-2</v>
      </c>
      <c r="ED75" s="16">
        <f t="shared" si="28"/>
        <v>7.4878291737285885E-2</v>
      </c>
      <c r="EE75" s="20">
        <f t="shared" si="29"/>
        <v>1.5151515151515151</v>
      </c>
      <c r="EF75" s="20">
        <f t="shared" si="30"/>
        <v>0.41551544396166573</v>
      </c>
      <c r="EG75" s="16">
        <v>0.40382133999999997</v>
      </c>
      <c r="EH75" s="4">
        <v>6</v>
      </c>
      <c r="EI75" s="4">
        <v>336</v>
      </c>
      <c r="EJ75" s="4">
        <v>290</v>
      </c>
      <c r="EK75" s="32">
        <v>227</v>
      </c>
      <c r="EL75" s="4">
        <v>223</v>
      </c>
      <c r="EM75" s="55">
        <v>0.33630952380952384</v>
      </c>
      <c r="EN75" s="12">
        <v>0.7</v>
      </c>
      <c r="EO75" s="12">
        <v>1.7</v>
      </c>
      <c r="EP75" s="4" t="s">
        <v>543</v>
      </c>
      <c r="EQ75" s="20">
        <v>11.52</v>
      </c>
      <c r="EY75" s="4">
        <v>0.27600000000000002</v>
      </c>
      <c r="EZ75" s="4">
        <v>105</v>
      </c>
      <c r="FA75" s="4">
        <v>44.8</v>
      </c>
      <c r="FB75" s="4">
        <v>119</v>
      </c>
      <c r="FC75" s="4">
        <v>108</v>
      </c>
      <c r="FD75" s="4">
        <v>27</v>
      </c>
      <c r="FE75" s="4">
        <v>910</v>
      </c>
      <c r="FF75" s="4">
        <v>5.8</v>
      </c>
      <c r="FG75" s="4">
        <v>109</v>
      </c>
      <c r="FH75" s="4">
        <v>40.700000000000003</v>
      </c>
      <c r="FI75" s="4">
        <v>67.099999999999994</v>
      </c>
      <c r="FK75" s="4">
        <v>17.100000000000001</v>
      </c>
      <c r="FM75" s="4">
        <v>133</v>
      </c>
      <c r="FN75" s="4">
        <v>51</v>
      </c>
      <c r="FP75" s="4">
        <v>35.4</v>
      </c>
      <c r="FQ75" s="4">
        <v>25.9</v>
      </c>
      <c r="FR75" s="4">
        <v>40</v>
      </c>
      <c r="FS75" s="4">
        <v>40</v>
      </c>
      <c r="FT75" s="4">
        <v>72</v>
      </c>
      <c r="FU75" s="4">
        <v>33.6</v>
      </c>
      <c r="FV75" s="12">
        <v>10</v>
      </c>
      <c r="FW75" s="4">
        <v>163</v>
      </c>
      <c r="FX75" s="4">
        <v>163</v>
      </c>
    </row>
    <row r="76" spans="1:180">
      <c r="A76" s="4" t="s">
        <v>544</v>
      </c>
      <c r="B76" s="4" t="s">
        <v>414</v>
      </c>
      <c r="C76" s="4">
        <v>0</v>
      </c>
      <c r="D76" s="4">
        <v>0</v>
      </c>
      <c r="E76" s="4">
        <v>0</v>
      </c>
      <c r="F76" s="4">
        <v>0</v>
      </c>
      <c r="G76" s="4">
        <v>1</v>
      </c>
      <c r="H76" s="4">
        <v>0</v>
      </c>
      <c r="I76" s="4">
        <v>0</v>
      </c>
      <c r="J76" s="4">
        <v>0</v>
      </c>
      <c r="K76" s="4">
        <v>0</v>
      </c>
      <c r="L76" s="4">
        <v>0</v>
      </c>
      <c r="M76" s="4">
        <v>0</v>
      </c>
      <c r="N76" s="4">
        <v>1</v>
      </c>
      <c r="O76" s="4">
        <v>0</v>
      </c>
      <c r="P76" s="4">
        <v>0</v>
      </c>
      <c r="Q76" s="4">
        <v>0</v>
      </c>
      <c r="R76" s="20">
        <v>4.3448275862068968</v>
      </c>
      <c r="S76" s="20">
        <v>2.5172413793103448</v>
      </c>
      <c r="T76" s="4">
        <v>3.85</v>
      </c>
      <c r="U76" s="5">
        <v>838000</v>
      </c>
      <c r="V76" s="12">
        <v>0.6</v>
      </c>
      <c r="W76" s="12"/>
      <c r="X76" s="12">
        <v>6.5</v>
      </c>
      <c r="Y76" s="12">
        <v>3.6</v>
      </c>
      <c r="Z76" s="12"/>
      <c r="AA76" s="12">
        <v>2.4</v>
      </c>
      <c r="AB76" s="12">
        <v>4.45</v>
      </c>
      <c r="AC76" s="12">
        <v>3</v>
      </c>
      <c r="AD76" s="12">
        <v>2.5</v>
      </c>
      <c r="AE76" s="12">
        <v>-4.0999999999999996</v>
      </c>
      <c r="AF76" s="12">
        <v>29</v>
      </c>
      <c r="AG76" s="12">
        <v>33.200000000000003</v>
      </c>
      <c r="AH76" s="12">
        <v>31.1</v>
      </c>
      <c r="AI76" s="12">
        <v>4.2</v>
      </c>
      <c r="AJ76" s="12">
        <v>6</v>
      </c>
      <c r="AK76" s="4">
        <v>97.9</v>
      </c>
      <c r="AL76" s="20">
        <v>4.5140000000000002</v>
      </c>
      <c r="AM76" s="20">
        <v>5.109</v>
      </c>
      <c r="AN76" s="20">
        <v>4.8115000000000006</v>
      </c>
      <c r="AO76" s="20">
        <f t="shared" ref="AO76:AO91" si="31">AM76-AL76</f>
        <v>0.59499999999999975</v>
      </c>
      <c r="AP76" s="5">
        <v>353000</v>
      </c>
      <c r="AQ76" s="14">
        <v>2.2000000000000002</v>
      </c>
      <c r="AR76" s="14">
        <v>32.9</v>
      </c>
      <c r="AS76" s="14">
        <v>43.7</v>
      </c>
      <c r="AT76" s="14">
        <v>49.8</v>
      </c>
      <c r="AU76" s="14">
        <v>57</v>
      </c>
      <c r="AV76" s="14">
        <v>16.399999999999999</v>
      </c>
      <c r="AW76" s="14">
        <v>27.6</v>
      </c>
      <c r="AX76" s="5">
        <v>2544.4449420000001</v>
      </c>
      <c r="AY76" s="5">
        <v>2918.683239</v>
      </c>
      <c r="AZ76" s="5">
        <v>3360.7229670000002</v>
      </c>
      <c r="BB76" s="27">
        <v>0.68546365914786966</v>
      </c>
      <c r="BC76" s="20">
        <v>1.6742331288343559</v>
      </c>
      <c r="BI76" s="5">
        <v>1596</v>
      </c>
      <c r="BJ76" s="5">
        <v>1094</v>
      </c>
      <c r="BK76" s="5">
        <v>1345</v>
      </c>
      <c r="BL76" s="5">
        <v>1630</v>
      </c>
      <c r="BM76" s="5">
        <v>2729</v>
      </c>
      <c r="BN76" s="5">
        <v>1869.9698060000001</v>
      </c>
      <c r="BO76" s="5">
        <v>437.12657969999998</v>
      </c>
      <c r="BP76" s="5">
        <v>690</v>
      </c>
      <c r="BQ76" s="20">
        <v>48.19</v>
      </c>
      <c r="BR76" s="20">
        <v>51.49</v>
      </c>
      <c r="BS76" s="12">
        <v>55.195681511470987</v>
      </c>
      <c r="BT76" s="12">
        <v>96.53679653679653</v>
      </c>
      <c r="BU76" s="12">
        <v>36.470588235294116</v>
      </c>
      <c r="BV76" s="12">
        <v>92.9</v>
      </c>
      <c r="BW76" s="12">
        <v>98.3</v>
      </c>
      <c r="BX76" s="12">
        <v>91.2</v>
      </c>
      <c r="BY76" s="12" t="s">
        <v>404</v>
      </c>
      <c r="BZ76" s="12">
        <v>39</v>
      </c>
      <c r="CA76" s="12" t="s">
        <v>404</v>
      </c>
      <c r="CB76" s="12">
        <v>84.7</v>
      </c>
      <c r="CC76" s="12">
        <v>97.2</v>
      </c>
      <c r="CD76" s="12">
        <v>80.7</v>
      </c>
      <c r="CH76" s="5">
        <v>70000</v>
      </c>
      <c r="CI76" s="5"/>
      <c r="CK76" s="12">
        <v>25.2</v>
      </c>
      <c r="CQ76" s="4" t="s">
        <v>415</v>
      </c>
      <c r="CR76" s="4">
        <v>1</v>
      </c>
      <c r="CS76" s="4" t="s">
        <v>416</v>
      </c>
      <c r="CT76" s="4" t="s">
        <v>417</v>
      </c>
      <c r="CU76" s="12">
        <v>27</v>
      </c>
      <c r="CV76" s="4">
        <v>4</v>
      </c>
      <c r="CW76" s="4">
        <v>4</v>
      </c>
      <c r="CX76" s="20">
        <v>-8.0646326821841835E-2</v>
      </c>
      <c r="DB76" s="4">
        <v>160</v>
      </c>
      <c r="DF76" s="4">
        <v>60</v>
      </c>
      <c r="DG76" s="12">
        <v>38.01198196</v>
      </c>
      <c r="DH76" s="12">
        <v>21.83939934</v>
      </c>
      <c r="DI76" s="12">
        <v>29.92569065</v>
      </c>
      <c r="DJ76" s="12">
        <v>-16.17258262</v>
      </c>
      <c r="DK76" s="20">
        <v>0.6</v>
      </c>
      <c r="DL76" s="4">
        <v>7.6</v>
      </c>
      <c r="DM76" s="4">
        <v>30</v>
      </c>
      <c r="DN76" s="16">
        <v>8.9777071949999995E-2</v>
      </c>
      <c r="DO76" s="4">
        <v>56.1</v>
      </c>
      <c r="DP76" s="4">
        <v>65.400000000000006</v>
      </c>
      <c r="DQ76" s="12">
        <v>64.400000000000006</v>
      </c>
      <c r="DR76" s="20">
        <v>0.32179930795847767</v>
      </c>
      <c r="DS76" s="49">
        <f t="shared" si="21"/>
        <v>0.28719723183391022</v>
      </c>
      <c r="DT76" s="20">
        <v>-4.0812609999999999E-2</v>
      </c>
      <c r="DU76" s="4">
        <v>100</v>
      </c>
      <c r="DV76" s="4">
        <v>60</v>
      </c>
      <c r="DW76" s="12">
        <v>59</v>
      </c>
      <c r="DX76" s="4">
        <f t="shared" si="22"/>
        <v>40</v>
      </c>
      <c r="DY76" s="49">
        <f t="shared" si="23"/>
        <v>0.4</v>
      </c>
      <c r="DZ76" s="16">
        <f t="shared" si="24"/>
        <v>0.40816326530612246</v>
      </c>
      <c r="EA76" s="16">
        <f t="shared" si="25"/>
        <v>0.41666666666666669</v>
      </c>
      <c r="EB76" s="16">
        <f t="shared" si="26"/>
        <v>8.9559099779095583E-2</v>
      </c>
      <c r="EC76" s="16">
        <f t="shared" si="27"/>
        <v>9.2068783734475163E-2</v>
      </c>
      <c r="ED76" s="16">
        <f t="shared" si="28"/>
        <v>9.4720993473111303E-2</v>
      </c>
      <c r="EE76" s="20">
        <f t="shared" si="29"/>
        <v>1.6666666666666667</v>
      </c>
      <c r="EF76" s="20">
        <f t="shared" si="30"/>
        <v>0.51082562376599139</v>
      </c>
      <c r="EG76" s="16">
        <v>0.5385373</v>
      </c>
      <c r="EH76" s="4">
        <v>56</v>
      </c>
      <c r="EI76" s="4">
        <v>126</v>
      </c>
      <c r="EJ76" s="4">
        <v>90</v>
      </c>
      <c r="EK76" s="32"/>
      <c r="EL76" s="4">
        <v>83</v>
      </c>
      <c r="EM76" s="55">
        <v>0.34126984126984128</v>
      </c>
      <c r="EN76" s="12">
        <v>1.7</v>
      </c>
      <c r="EO76" s="12">
        <v>0.5</v>
      </c>
      <c r="EP76" s="4" t="s">
        <v>545</v>
      </c>
      <c r="EQ76" s="20">
        <v>6.46</v>
      </c>
      <c r="EY76" s="4">
        <v>0.61499999999999999</v>
      </c>
      <c r="EZ76" s="4">
        <v>99</v>
      </c>
      <c r="FA76" s="4">
        <v>66.7</v>
      </c>
      <c r="FB76" s="4">
        <v>108</v>
      </c>
      <c r="FC76" s="4">
        <v>109</v>
      </c>
      <c r="FF76" s="4">
        <v>2.2999999999999998</v>
      </c>
      <c r="FG76" s="4">
        <v>42</v>
      </c>
      <c r="FH76" s="4">
        <v>97.4</v>
      </c>
      <c r="FI76" s="4">
        <v>98.5</v>
      </c>
      <c r="FJ76" s="4">
        <v>109</v>
      </c>
      <c r="FK76" s="4">
        <v>72.099999999999994</v>
      </c>
      <c r="FM76" s="4">
        <v>118</v>
      </c>
      <c r="FN76" s="4">
        <v>105</v>
      </c>
      <c r="FO76" s="4">
        <v>0.46899999999999997</v>
      </c>
      <c r="FP76" s="4">
        <v>1.4</v>
      </c>
      <c r="FQ76" s="4">
        <v>0.3</v>
      </c>
      <c r="FR76" s="4">
        <v>21</v>
      </c>
      <c r="FS76" s="4">
        <v>31</v>
      </c>
      <c r="FT76" s="4">
        <v>27</v>
      </c>
      <c r="FU76" s="4">
        <v>26.4</v>
      </c>
      <c r="FV76" s="12">
        <v>15.6</v>
      </c>
      <c r="FW76" s="4">
        <v>105</v>
      </c>
      <c r="FX76" s="4">
        <v>104</v>
      </c>
    </row>
    <row r="77" spans="1:180">
      <c r="A77" s="4" t="s">
        <v>546</v>
      </c>
      <c r="B77" s="4" t="s">
        <v>414</v>
      </c>
      <c r="C77" s="4">
        <v>0</v>
      </c>
      <c r="D77" s="4">
        <v>0</v>
      </c>
      <c r="E77" s="4">
        <v>0</v>
      </c>
      <c r="F77" s="4">
        <v>0</v>
      </c>
      <c r="G77" s="4">
        <v>1</v>
      </c>
      <c r="H77" s="4">
        <v>0</v>
      </c>
      <c r="I77" s="4">
        <v>0</v>
      </c>
      <c r="J77" s="4">
        <v>0</v>
      </c>
      <c r="K77" s="4">
        <v>0</v>
      </c>
      <c r="L77" s="4">
        <v>0</v>
      </c>
      <c r="M77" s="4">
        <v>0</v>
      </c>
      <c r="N77" s="4">
        <v>1</v>
      </c>
      <c r="O77" s="4">
        <v>0</v>
      </c>
      <c r="P77" s="4">
        <v>0</v>
      </c>
      <c r="Q77" s="4">
        <v>0</v>
      </c>
      <c r="R77" s="20">
        <v>8.0303030303030312</v>
      </c>
      <c r="S77" s="20">
        <v>0.72727272727272729</v>
      </c>
      <c r="T77" s="4">
        <v>2.0699999999999998</v>
      </c>
      <c r="U77" s="5">
        <v>7259000</v>
      </c>
      <c r="V77" s="12">
        <v>1.9</v>
      </c>
      <c r="W77" s="12">
        <v>6.3</v>
      </c>
      <c r="X77" s="12">
        <v>6.3</v>
      </c>
      <c r="Y77" s="12">
        <v>5.3</v>
      </c>
      <c r="Z77" s="12">
        <v>4.7</v>
      </c>
      <c r="AA77" s="12">
        <v>4.7</v>
      </c>
      <c r="AB77" s="12">
        <v>5.5</v>
      </c>
      <c r="AC77" s="12">
        <v>0.9</v>
      </c>
      <c r="AD77" s="12">
        <v>0.8</v>
      </c>
      <c r="AE77" s="12">
        <v>-1.6</v>
      </c>
      <c r="AF77" s="12">
        <v>15.6</v>
      </c>
      <c r="AG77" s="12">
        <v>28.8</v>
      </c>
      <c r="AH77" s="12">
        <v>22.2</v>
      </c>
      <c r="AI77" s="12">
        <v>13.2</v>
      </c>
      <c r="AJ77" s="12"/>
      <c r="AK77" s="4">
        <v>44.1</v>
      </c>
      <c r="AL77" s="20">
        <v>0.69099999999999995</v>
      </c>
      <c r="AM77" s="20">
        <v>1.621</v>
      </c>
      <c r="AN77" s="20">
        <v>1.1559999999999999</v>
      </c>
      <c r="AO77" s="20">
        <f t="shared" si="31"/>
        <v>0.93</v>
      </c>
      <c r="AP77" s="5">
        <v>3209000</v>
      </c>
      <c r="AQ77" s="14">
        <v>1.5</v>
      </c>
      <c r="AR77" s="14">
        <v>47.3</v>
      </c>
      <c r="AS77" s="14">
        <v>43.9</v>
      </c>
      <c r="AT77" s="14">
        <v>53.5</v>
      </c>
      <c r="AU77" s="14">
        <v>51.3</v>
      </c>
      <c r="AV77" s="14">
        <v>41.4</v>
      </c>
      <c r="AW77" s="14">
        <v>37.299999999999997</v>
      </c>
      <c r="BB77" s="27">
        <v>0.90259740259740262</v>
      </c>
      <c r="BC77" s="20">
        <v>0.97285559174809988</v>
      </c>
      <c r="BI77" s="5">
        <v>924</v>
      </c>
      <c r="BJ77" s="5">
        <v>834</v>
      </c>
      <c r="BK77" s="5">
        <v>879</v>
      </c>
      <c r="BL77" s="5">
        <v>921</v>
      </c>
      <c r="BM77" s="5">
        <v>896</v>
      </c>
      <c r="BN77" s="5">
        <v>853.55666900000006</v>
      </c>
      <c r="BO77" s="5">
        <v>161.8832434</v>
      </c>
      <c r="BP77" s="5">
        <v>310</v>
      </c>
      <c r="BS77" s="12">
        <v>6.4597315436241614</v>
      </c>
      <c r="BT77" s="12">
        <v>44.938271604938272</v>
      </c>
      <c r="BU77" s="12">
        <v>2.887921155168462</v>
      </c>
      <c r="BV77" s="12">
        <v>46</v>
      </c>
      <c r="BW77" s="12">
        <v>48.8</v>
      </c>
      <c r="BX77" s="12">
        <v>44.5</v>
      </c>
      <c r="BY77" s="12" t="s">
        <v>404</v>
      </c>
      <c r="BZ77" s="12">
        <v>18.5</v>
      </c>
      <c r="CA77" s="12" t="s">
        <v>404</v>
      </c>
      <c r="CB77" s="12">
        <v>26.4</v>
      </c>
      <c r="CC77" s="12">
        <v>45.7</v>
      </c>
      <c r="CD77" s="12">
        <v>16.5</v>
      </c>
      <c r="CE77" s="32">
        <v>14</v>
      </c>
      <c r="CF77" s="32">
        <v>11</v>
      </c>
      <c r="CG77" s="27">
        <v>1.2727272727272727</v>
      </c>
      <c r="CI77" s="5"/>
      <c r="CU77" s="12"/>
      <c r="CV77" s="4">
        <v>2</v>
      </c>
      <c r="CY77" s="4">
        <v>10</v>
      </c>
      <c r="CZ77" s="4">
        <v>21</v>
      </c>
      <c r="DA77" s="4">
        <v>39</v>
      </c>
      <c r="DB77" s="4">
        <v>74</v>
      </c>
      <c r="DC77" s="4">
        <v>65</v>
      </c>
      <c r="DE77" s="4">
        <v>80</v>
      </c>
      <c r="DG77" s="12">
        <v>79.925277710000003</v>
      </c>
      <c r="DH77" s="12">
        <v>67.800903320000003</v>
      </c>
      <c r="DI77" s="12">
        <v>73.86309051500001</v>
      </c>
      <c r="DJ77" s="12">
        <v>-12.12437439</v>
      </c>
      <c r="DK77" s="4">
        <v>0.65</v>
      </c>
      <c r="DL77" s="12">
        <v>63</v>
      </c>
      <c r="DM77" s="4">
        <v>52</v>
      </c>
      <c r="DN77" s="16">
        <v>0.38408807067800005</v>
      </c>
      <c r="DO77" s="4">
        <v>42.2</v>
      </c>
      <c r="DP77" s="4">
        <v>56.8</v>
      </c>
      <c r="DQ77" s="12">
        <v>53.7</v>
      </c>
      <c r="DR77" s="20">
        <v>0.34112149532710268</v>
      </c>
      <c r="DS77" s="49">
        <f t="shared" si="21"/>
        <v>0.26869158878504673</v>
      </c>
      <c r="DT77" s="20">
        <v>1.195743E-2</v>
      </c>
      <c r="DU77" s="4">
        <v>170</v>
      </c>
      <c r="DV77" s="4">
        <v>94</v>
      </c>
      <c r="DW77" s="12">
        <v>71.680000000000007</v>
      </c>
      <c r="DX77" s="4">
        <f t="shared" si="22"/>
        <v>76</v>
      </c>
      <c r="DY77" s="49">
        <f t="shared" si="23"/>
        <v>0.44705882352941179</v>
      </c>
      <c r="DZ77" s="16">
        <f t="shared" si="24"/>
        <v>0.45238095238095238</v>
      </c>
      <c r="EA77" s="16">
        <f t="shared" si="25"/>
        <v>0.45783132530120479</v>
      </c>
      <c r="EB77" s="16">
        <f t="shared" si="26"/>
        <v>0.10387907628191445</v>
      </c>
      <c r="EC77" s="16">
        <f t="shared" si="27"/>
        <v>0.10569870474840891</v>
      </c>
      <c r="ED77" s="16">
        <f t="shared" si="28"/>
        <v>0.10758162519260348</v>
      </c>
      <c r="EE77" s="20">
        <f t="shared" si="29"/>
        <v>1.8085106382978724</v>
      </c>
      <c r="EF77" s="20">
        <f t="shared" si="30"/>
        <v>0.59250365478025824</v>
      </c>
      <c r="EG77" s="16">
        <v>0.28076626999999998</v>
      </c>
      <c r="EH77" s="4">
        <v>34</v>
      </c>
      <c r="EI77" s="4">
        <v>260</v>
      </c>
      <c r="EJ77" s="4">
        <v>200</v>
      </c>
      <c r="EK77" s="32">
        <v>124</v>
      </c>
      <c r="EL77" s="4">
        <v>134</v>
      </c>
      <c r="EM77" s="55">
        <v>0.48461538461538461</v>
      </c>
      <c r="EN77" s="12">
        <v>1.3</v>
      </c>
      <c r="EO77" s="12">
        <v>2.5</v>
      </c>
      <c r="EP77" s="4" t="s">
        <v>547</v>
      </c>
      <c r="EQ77" s="20">
        <v>18.329999999999998</v>
      </c>
      <c r="ER77" s="4">
        <v>2.9</v>
      </c>
      <c r="ES77" s="4">
        <v>5.4</v>
      </c>
      <c r="ET77" s="4">
        <v>4.8</v>
      </c>
      <c r="EU77" s="4">
        <v>4.3</v>
      </c>
      <c r="EV77" s="4">
        <v>4.8</v>
      </c>
      <c r="EW77" s="20">
        <f t="shared" ref="EW77:EW84" si="32">AVERAGE(ER77:EV77)</f>
        <v>4.4400000000000004</v>
      </c>
      <c r="EY77" s="4">
        <v>0.33200000000000002</v>
      </c>
      <c r="EZ77" s="4">
        <v>104</v>
      </c>
      <c r="FA77" s="4">
        <v>56.1</v>
      </c>
      <c r="FB77" s="4">
        <v>115</v>
      </c>
      <c r="FC77" s="4">
        <v>106</v>
      </c>
      <c r="FD77" s="4">
        <v>21</v>
      </c>
      <c r="FE77" s="4">
        <v>1000</v>
      </c>
      <c r="FF77" s="4">
        <v>4.7</v>
      </c>
      <c r="FG77" s="4">
        <v>80</v>
      </c>
      <c r="FH77" s="4">
        <v>40.4</v>
      </c>
      <c r="FI77" s="4">
        <v>46.9</v>
      </c>
      <c r="FJ77" s="4">
        <v>235</v>
      </c>
      <c r="FK77" s="4">
        <v>42.2</v>
      </c>
      <c r="FM77" s="4">
        <v>162</v>
      </c>
      <c r="FN77" s="4">
        <v>93</v>
      </c>
      <c r="FO77" s="4">
        <v>0.34499999999999997</v>
      </c>
      <c r="FP77" s="12">
        <v>41</v>
      </c>
      <c r="FQ77" s="4">
        <v>20.8</v>
      </c>
      <c r="FR77" s="4">
        <v>46</v>
      </c>
      <c r="FS77" s="4">
        <v>43</v>
      </c>
      <c r="FT77" s="4">
        <v>67</v>
      </c>
      <c r="FU77" s="4">
        <v>36.200000000000003</v>
      </c>
      <c r="FW77" s="4">
        <v>148</v>
      </c>
      <c r="FX77" s="4">
        <v>156</v>
      </c>
    </row>
    <row r="78" spans="1:180">
      <c r="A78" s="4" t="s">
        <v>548</v>
      </c>
      <c r="B78" s="4" t="s">
        <v>414</v>
      </c>
      <c r="C78" s="4">
        <v>0</v>
      </c>
      <c r="D78" s="4">
        <v>0</v>
      </c>
      <c r="E78" s="4">
        <v>0</v>
      </c>
      <c r="F78" s="4">
        <v>0</v>
      </c>
      <c r="G78" s="4">
        <v>1</v>
      </c>
      <c r="H78" s="4">
        <v>0</v>
      </c>
      <c r="I78" s="4">
        <v>0</v>
      </c>
      <c r="J78" s="4">
        <v>0</v>
      </c>
      <c r="K78" s="4">
        <v>0</v>
      </c>
      <c r="L78" s="4">
        <v>0</v>
      </c>
      <c r="M78" s="4">
        <v>0</v>
      </c>
      <c r="N78" s="4">
        <v>1</v>
      </c>
      <c r="O78" s="4">
        <v>0</v>
      </c>
      <c r="P78" s="4">
        <v>0</v>
      </c>
      <c r="Q78" s="4">
        <v>0</v>
      </c>
      <c r="R78" s="20">
        <v>1.2058823529411764</v>
      </c>
      <c r="S78" s="20">
        <v>2.5882352941176472</v>
      </c>
      <c r="T78" s="4">
        <v>4.57</v>
      </c>
      <c r="U78" s="5">
        <v>5816000</v>
      </c>
      <c r="V78" s="12">
        <v>3.1</v>
      </c>
      <c r="W78" s="12">
        <v>7.5</v>
      </c>
      <c r="X78" s="12">
        <v>7.5</v>
      </c>
      <c r="Y78" s="12">
        <v>6.3</v>
      </c>
      <c r="Z78" s="12">
        <v>4.5999999999999996</v>
      </c>
      <c r="AA78" s="12">
        <v>4.5</v>
      </c>
      <c r="AB78" s="12">
        <v>6</v>
      </c>
      <c r="AC78" s="12">
        <v>0.9</v>
      </c>
      <c r="AD78" s="12">
        <v>2.1</v>
      </c>
      <c r="AE78" s="12">
        <v>-3</v>
      </c>
      <c r="AF78" s="12">
        <v>22.7</v>
      </c>
      <c r="AG78" s="12">
        <v>40.700000000000003</v>
      </c>
      <c r="AH78" s="12">
        <v>31.7</v>
      </c>
      <c r="AI78" s="12">
        <v>18</v>
      </c>
      <c r="AJ78" s="12">
        <v>15</v>
      </c>
      <c r="AK78" s="12">
        <v>72</v>
      </c>
      <c r="AL78" s="20">
        <v>1.6859999999999999</v>
      </c>
      <c r="AM78" s="20">
        <v>3.5609999999999999</v>
      </c>
      <c r="AN78" s="20">
        <v>2.6234999999999999</v>
      </c>
      <c r="AO78" s="20">
        <f t="shared" si="31"/>
        <v>1.875</v>
      </c>
      <c r="AP78" s="5">
        <v>2105000</v>
      </c>
      <c r="AQ78" s="14">
        <v>3.6</v>
      </c>
      <c r="AR78" s="14">
        <v>33.5</v>
      </c>
      <c r="AS78" s="14">
        <v>37.6</v>
      </c>
      <c r="AT78" s="14">
        <v>49.9</v>
      </c>
      <c r="AU78" s="14">
        <v>50</v>
      </c>
      <c r="AV78" s="14">
        <v>17</v>
      </c>
      <c r="AW78" s="14">
        <v>22.1</v>
      </c>
      <c r="AX78" s="5">
        <v>1705.1040379999999</v>
      </c>
      <c r="AY78" s="5">
        <v>2188.4657849999999</v>
      </c>
      <c r="AZ78" s="5">
        <v>2279.313498</v>
      </c>
      <c r="BB78" s="27">
        <v>1.325312800769971</v>
      </c>
      <c r="BC78" s="20">
        <v>2.2752497225305217</v>
      </c>
      <c r="BI78" s="5">
        <v>1039</v>
      </c>
      <c r="BJ78" s="5">
        <v>1377</v>
      </c>
      <c r="BK78" s="5">
        <v>1208</v>
      </c>
      <c r="BL78" s="5">
        <v>901</v>
      </c>
      <c r="BM78" s="5">
        <v>2050</v>
      </c>
      <c r="BN78" s="5">
        <v>1614.2059790000001</v>
      </c>
      <c r="BO78" s="5">
        <v>868.16933129999995</v>
      </c>
      <c r="BP78" s="5">
        <v>660</v>
      </c>
      <c r="BQ78" s="20">
        <v>54.49</v>
      </c>
      <c r="BR78" s="20">
        <v>54.49</v>
      </c>
      <c r="BS78" s="12">
        <v>40.868204927649586</v>
      </c>
      <c r="BT78" s="12">
        <v>96.849315068493141</v>
      </c>
      <c r="BU78" s="12">
        <v>18.500273672687463</v>
      </c>
      <c r="BV78" s="12">
        <v>80.900000000000006</v>
      </c>
      <c r="BW78" s="12">
        <v>93.8</v>
      </c>
      <c r="BX78" s="12">
        <v>69.7</v>
      </c>
      <c r="BY78" s="12">
        <v>13.922565506452875</v>
      </c>
      <c r="BZ78" s="12">
        <v>48.6</v>
      </c>
      <c r="CA78" s="12">
        <v>5.4734537493158188E-2</v>
      </c>
      <c r="CB78" s="12">
        <v>70.2</v>
      </c>
      <c r="CC78" s="12">
        <v>93.9</v>
      </c>
      <c r="CD78" s="12">
        <v>49.5</v>
      </c>
      <c r="CE78" s="32">
        <v>79</v>
      </c>
      <c r="CF78" s="32">
        <v>22</v>
      </c>
      <c r="CG78" s="27">
        <v>3.5909090909090908</v>
      </c>
      <c r="CH78" s="5">
        <v>106000</v>
      </c>
      <c r="CI78" s="5"/>
      <c r="CK78" s="12">
        <v>4.5</v>
      </c>
      <c r="CM78" s="12">
        <v>20.8</v>
      </c>
      <c r="CU78" s="12">
        <v>12.7</v>
      </c>
      <c r="CV78" s="4">
        <v>2</v>
      </c>
      <c r="CW78" s="4">
        <v>3</v>
      </c>
      <c r="CX78" s="20">
        <v>-0.88443652117543925</v>
      </c>
      <c r="CY78" s="4">
        <v>18</v>
      </c>
      <c r="CZ78" s="4">
        <v>32</v>
      </c>
      <c r="DA78" s="4">
        <v>47</v>
      </c>
      <c r="DB78" s="4">
        <v>158</v>
      </c>
      <c r="DC78" s="4">
        <v>14</v>
      </c>
      <c r="DD78" s="4">
        <v>71</v>
      </c>
      <c r="DE78" s="4">
        <v>55</v>
      </c>
      <c r="DF78" s="4">
        <v>84</v>
      </c>
      <c r="DG78" s="12">
        <v>70.347640990000002</v>
      </c>
      <c r="DH78" s="12">
        <v>41.403198240000002</v>
      </c>
      <c r="DI78" s="12">
        <v>55.875419614999998</v>
      </c>
      <c r="DJ78" s="12">
        <v>-28.94444275</v>
      </c>
      <c r="DK78" s="4">
        <v>0.64</v>
      </c>
      <c r="DL78" s="4">
        <v>18.399999999999999</v>
      </c>
      <c r="DM78" s="4">
        <v>13</v>
      </c>
      <c r="DN78" s="16">
        <v>7.2638045499499995E-2</v>
      </c>
      <c r="DO78" s="4">
        <v>46.5</v>
      </c>
      <c r="DP78" s="4">
        <v>67.900000000000006</v>
      </c>
      <c r="DQ78" s="12">
        <v>69.400000000000006</v>
      </c>
      <c r="DR78" s="20">
        <v>0.55584415584415603</v>
      </c>
      <c r="DS78" s="49">
        <f t="shared" si="21"/>
        <v>0.594805194805195</v>
      </c>
      <c r="DT78" s="20">
        <v>0.12442441</v>
      </c>
      <c r="DU78" s="4">
        <v>137</v>
      </c>
      <c r="DV78" s="4">
        <v>29</v>
      </c>
      <c r="DW78" s="12">
        <v>44.2</v>
      </c>
      <c r="DX78" s="4">
        <f t="shared" si="22"/>
        <v>108</v>
      </c>
      <c r="DY78" s="49">
        <f t="shared" si="23"/>
        <v>0.78832116788321172</v>
      </c>
      <c r="DZ78" s="16">
        <f t="shared" si="24"/>
        <v>0.8</v>
      </c>
      <c r="EA78" s="16">
        <f t="shared" si="25"/>
        <v>0.81203007518796988</v>
      </c>
      <c r="EB78" s="16">
        <f t="shared" si="26"/>
        <v>0.27222025081439311</v>
      </c>
      <c r="EC78" s="16">
        <f t="shared" si="27"/>
        <v>0.28250158019108251</v>
      </c>
      <c r="ED78" s="16">
        <f t="shared" si="28"/>
        <v>0.29373773603764408</v>
      </c>
      <c r="EE78" s="20">
        <f t="shared" si="29"/>
        <v>4.7241379310344831</v>
      </c>
      <c r="EF78" s="20">
        <f t="shared" si="30"/>
        <v>1.5526850958416509</v>
      </c>
      <c r="EG78" s="16">
        <v>-0.60779450000000002</v>
      </c>
      <c r="EH78" s="4">
        <v>97</v>
      </c>
      <c r="EI78" s="4">
        <v>204</v>
      </c>
      <c r="EJ78" s="4">
        <v>101</v>
      </c>
      <c r="EK78" s="32">
        <v>38</v>
      </c>
      <c r="EL78" s="4">
        <v>35</v>
      </c>
      <c r="EM78" s="55">
        <v>0.82843137254901966</v>
      </c>
      <c r="EN78" s="12">
        <v>3.5</v>
      </c>
      <c r="EO78" s="12">
        <v>6.6</v>
      </c>
      <c r="EP78" s="4" t="s">
        <v>549</v>
      </c>
      <c r="EQ78" s="20">
        <v>14.05</v>
      </c>
      <c r="ER78" s="4">
        <v>5.5</v>
      </c>
      <c r="ES78" s="12">
        <v>6</v>
      </c>
      <c r="ET78" s="12">
        <v>6</v>
      </c>
      <c r="EU78" s="4">
        <v>6.1</v>
      </c>
      <c r="EV78" s="4">
        <v>7.4</v>
      </c>
      <c r="EW78" s="20">
        <f t="shared" si="32"/>
        <v>6.2</v>
      </c>
      <c r="EY78" s="4">
        <v>0.54400000000000004</v>
      </c>
      <c r="EZ78" s="4">
        <v>98</v>
      </c>
      <c r="FA78" s="4">
        <v>70.8</v>
      </c>
      <c r="FB78" s="4">
        <v>130</v>
      </c>
      <c r="FC78" s="4">
        <v>107</v>
      </c>
      <c r="FD78" s="4">
        <v>88</v>
      </c>
      <c r="FE78" s="4">
        <v>220</v>
      </c>
      <c r="FF78" s="4">
        <v>4.8</v>
      </c>
      <c r="FG78" s="4">
        <v>67</v>
      </c>
      <c r="FH78" s="4">
        <v>71.599999999999994</v>
      </c>
      <c r="FI78" s="4">
        <v>71.7</v>
      </c>
      <c r="FJ78" s="4">
        <v>128</v>
      </c>
      <c r="FK78" s="12">
        <v>50</v>
      </c>
      <c r="FM78" s="4">
        <v>145</v>
      </c>
      <c r="FN78" s="4">
        <v>106</v>
      </c>
      <c r="FO78" s="4">
        <v>0.41699999999999998</v>
      </c>
      <c r="FP78" s="4">
        <v>3</v>
      </c>
      <c r="FQ78" s="4">
        <v>1</v>
      </c>
      <c r="FR78" s="4">
        <v>22</v>
      </c>
      <c r="FS78" s="4">
        <v>28</v>
      </c>
      <c r="FT78" s="4">
        <v>22</v>
      </c>
      <c r="FU78" s="4">
        <v>23.8</v>
      </c>
      <c r="FV78" s="12">
        <v>9.4</v>
      </c>
      <c r="FW78" s="4">
        <v>116</v>
      </c>
      <c r="FX78" s="4">
        <v>116</v>
      </c>
    </row>
    <row r="79" spans="1:180">
      <c r="A79" s="4" t="s">
        <v>550</v>
      </c>
      <c r="B79" s="4" t="s">
        <v>403</v>
      </c>
      <c r="C79" s="4">
        <v>0</v>
      </c>
      <c r="D79" s="4">
        <v>0</v>
      </c>
      <c r="E79" s="4">
        <v>0</v>
      </c>
      <c r="F79" s="4">
        <v>0</v>
      </c>
      <c r="G79" s="4">
        <v>0</v>
      </c>
      <c r="H79" s="4">
        <v>0</v>
      </c>
      <c r="I79" s="4">
        <v>0</v>
      </c>
      <c r="J79" s="4">
        <v>1</v>
      </c>
      <c r="K79" s="4">
        <v>0</v>
      </c>
      <c r="L79" s="4">
        <v>0</v>
      </c>
      <c r="M79" s="4">
        <v>0</v>
      </c>
      <c r="N79" s="4">
        <v>1</v>
      </c>
      <c r="O79" s="4">
        <v>1</v>
      </c>
      <c r="P79" s="4">
        <v>1</v>
      </c>
      <c r="Q79" s="4">
        <v>0</v>
      </c>
      <c r="T79" s="4">
        <v>4.93</v>
      </c>
      <c r="U79" s="5">
        <v>6191000</v>
      </c>
      <c r="V79" s="12">
        <v>1.3</v>
      </c>
      <c r="W79" s="12">
        <v>5</v>
      </c>
      <c r="X79" s="12">
        <v>5</v>
      </c>
      <c r="Y79" s="12">
        <v>2.1</v>
      </c>
      <c r="Z79" s="12">
        <v>1.2</v>
      </c>
      <c r="AA79" s="12">
        <v>1.2</v>
      </c>
      <c r="AB79" s="12">
        <v>3.6</v>
      </c>
      <c r="AC79" s="12">
        <v>4.3</v>
      </c>
      <c r="AD79" s="12">
        <v>3.7</v>
      </c>
      <c r="AE79" s="12">
        <v>-3.8</v>
      </c>
      <c r="AF79" s="12">
        <v>85</v>
      </c>
      <c r="AG79" s="12">
        <v>94.1</v>
      </c>
      <c r="AH79" s="12">
        <v>89.55</v>
      </c>
      <c r="AI79" s="12">
        <v>9.0999999999999943</v>
      </c>
      <c r="AJ79" s="12"/>
      <c r="AK79" s="4">
        <v>92.3</v>
      </c>
      <c r="AL79" s="20">
        <v>5.1890000000000001</v>
      </c>
      <c r="AM79" s="20">
        <v>7.5110000000000001</v>
      </c>
      <c r="AN79" s="20">
        <v>6.35</v>
      </c>
      <c r="AO79" s="20">
        <f t="shared" si="31"/>
        <v>2.3220000000000001</v>
      </c>
      <c r="AP79" s="5">
        <v>3210000</v>
      </c>
      <c r="AQ79" s="14">
        <v>1.6</v>
      </c>
      <c r="AR79" s="14">
        <v>49.2</v>
      </c>
      <c r="AS79" s="14">
        <v>52.9</v>
      </c>
      <c r="AT79" s="14">
        <v>62.2</v>
      </c>
      <c r="AU79" s="14">
        <v>63.6</v>
      </c>
      <c r="AV79" s="14">
        <v>35.200000000000003</v>
      </c>
      <c r="AW79" s="14">
        <v>39.6</v>
      </c>
      <c r="AX79" s="5">
        <v>3113.3858449999998</v>
      </c>
      <c r="AY79" s="5">
        <v>25905.999309999999</v>
      </c>
      <c r="AZ79" s="5">
        <v>24871.074100000002</v>
      </c>
      <c r="BB79" s="27">
        <v>6.6083667111704498</v>
      </c>
      <c r="BC79" s="20">
        <v>9.6039603960396036</v>
      </c>
      <c r="BI79" s="5">
        <v>2247</v>
      </c>
      <c r="BJ79" s="5">
        <v>14849</v>
      </c>
      <c r="BK79" s="5">
        <v>8548</v>
      </c>
      <c r="BL79" s="5">
        <v>2323</v>
      </c>
      <c r="BM79" s="5">
        <v>22310</v>
      </c>
      <c r="BN79" s="5">
        <v>18350.167259999998</v>
      </c>
      <c r="BO79" s="5">
        <v>12255.570610000001</v>
      </c>
      <c r="BP79" s="5">
        <v>24290</v>
      </c>
      <c r="BQ79" s="20">
        <v>41.58</v>
      </c>
      <c r="BR79" s="20">
        <v>41.58</v>
      </c>
      <c r="CH79" s="5">
        <v>562000</v>
      </c>
      <c r="CI79" s="5">
        <v>368000</v>
      </c>
      <c r="CJ79" s="4">
        <v>5.3</v>
      </c>
      <c r="CK79" s="12">
        <v>18.5</v>
      </c>
      <c r="CL79" s="12">
        <v>22.4</v>
      </c>
      <c r="CN79" s="12">
        <v>14.1</v>
      </c>
      <c r="CO79" s="12">
        <v>16.8</v>
      </c>
      <c r="CQ79" s="4" t="s">
        <v>476</v>
      </c>
      <c r="CR79" s="4">
        <v>1</v>
      </c>
      <c r="CU79" s="12">
        <v>4</v>
      </c>
      <c r="CW79" s="4">
        <v>3</v>
      </c>
      <c r="CX79" s="20">
        <v>-0.78611784368823023</v>
      </c>
      <c r="DB79" s="4">
        <v>154</v>
      </c>
      <c r="DG79" s="12">
        <v>7.7677235600000003</v>
      </c>
      <c r="DH79" s="12">
        <v>0.89179998599999999</v>
      </c>
      <c r="DI79" s="12">
        <v>4.3297617730000004</v>
      </c>
      <c r="DJ79" s="12">
        <v>-6.8759235740000006</v>
      </c>
      <c r="DO79" s="4">
        <v>66.2</v>
      </c>
      <c r="DP79" s="4">
        <v>78.7</v>
      </c>
      <c r="DQ79" s="12">
        <v>78.5</v>
      </c>
      <c r="DR79" s="20">
        <v>0.66489361702127669</v>
      </c>
      <c r="DS79" s="49">
        <f t="shared" si="21"/>
        <v>0.65425531914893609</v>
      </c>
      <c r="DT79" s="20">
        <v>3.1651070000000003E-2</v>
      </c>
      <c r="DU79" s="4">
        <v>52</v>
      </c>
      <c r="DV79" s="4">
        <v>6</v>
      </c>
      <c r="DW79" s="12">
        <v>4.0999999999999996</v>
      </c>
      <c r="DX79" s="4">
        <f t="shared" si="22"/>
        <v>46</v>
      </c>
      <c r="DY79" s="49">
        <f t="shared" si="23"/>
        <v>0.88461538461538458</v>
      </c>
      <c r="DZ79" s="16">
        <f t="shared" si="24"/>
        <v>0.92</v>
      </c>
      <c r="EA79" s="16">
        <f t="shared" si="25"/>
        <v>0.95833333333333337</v>
      </c>
      <c r="EB79" s="16">
        <f t="shared" si="26"/>
        <v>0.37860564615650721</v>
      </c>
      <c r="EC79" s="16">
        <f t="shared" si="27"/>
        <v>0.44333635217517497</v>
      </c>
      <c r="ED79" s="16">
        <f t="shared" si="28"/>
        <v>0.55849790436928681</v>
      </c>
      <c r="EE79" s="20">
        <f t="shared" si="29"/>
        <v>8.6666666666666661</v>
      </c>
      <c r="EF79" s="20">
        <f t="shared" si="30"/>
        <v>2.1594842493533726</v>
      </c>
      <c r="EG79" s="16">
        <v>-0.89311088000000005</v>
      </c>
      <c r="EI79" s="4">
        <v>38</v>
      </c>
      <c r="EK79" s="32">
        <v>6</v>
      </c>
      <c r="EL79" s="4">
        <v>5</v>
      </c>
      <c r="EM79" s="55">
        <v>0.86842105263157898</v>
      </c>
      <c r="EP79" s="4" t="s">
        <v>551</v>
      </c>
      <c r="EQ79" s="20">
        <v>22.15</v>
      </c>
      <c r="ER79" s="4">
        <v>9.1</v>
      </c>
      <c r="ES79" s="4">
        <v>9.3000000000000007</v>
      </c>
      <c r="ET79" s="4">
        <v>9.5</v>
      </c>
      <c r="EU79" s="4">
        <v>9.4</v>
      </c>
      <c r="EV79" s="4">
        <v>9.1999999999999993</v>
      </c>
      <c r="EW79" s="20">
        <f t="shared" si="32"/>
        <v>9.3000000000000007</v>
      </c>
      <c r="EX79" s="4">
        <v>6</v>
      </c>
      <c r="EY79" s="4">
        <v>0.85199999999999998</v>
      </c>
      <c r="EZ79" s="4">
        <v>94</v>
      </c>
      <c r="FA79" s="4">
        <v>81.8</v>
      </c>
      <c r="FB79" s="4">
        <v>110</v>
      </c>
      <c r="FC79" s="4">
        <v>107</v>
      </c>
      <c r="FD79" s="4">
        <v>100</v>
      </c>
      <c r="FE79" s="4">
        <v>7</v>
      </c>
      <c r="FF79" s="4">
        <v>1.4</v>
      </c>
      <c r="FG79" s="4">
        <v>39</v>
      </c>
      <c r="FH79" s="4">
        <v>89.1</v>
      </c>
      <c r="FI79" s="12">
        <v>96</v>
      </c>
      <c r="FJ79" s="4">
        <v>135</v>
      </c>
      <c r="FK79" s="4">
        <v>98.2</v>
      </c>
      <c r="FM79" s="4">
        <v>140</v>
      </c>
      <c r="FN79" s="4">
        <v>103</v>
      </c>
      <c r="FP79" s="4">
        <v>8.3000000000000007</v>
      </c>
      <c r="FQ79" s="4">
        <v>2.5</v>
      </c>
      <c r="FR79" s="4">
        <v>35</v>
      </c>
      <c r="FS79" s="4">
        <v>37</v>
      </c>
      <c r="FT79" s="4">
        <v>57</v>
      </c>
      <c r="FU79" s="4">
        <v>27.1</v>
      </c>
      <c r="FW79" s="4">
        <v>24</v>
      </c>
      <c r="FX79" s="4">
        <v>22</v>
      </c>
    </row>
    <row r="80" spans="1:180">
      <c r="A80" s="4" t="s">
        <v>552</v>
      </c>
      <c r="B80" s="4" t="s">
        <v>407</v>
      </c>
      <c r="C80" s="4">
        <v>0</v>
      </c>
      <c r="D80" s="4">
        <v>1</v>
      </c>
      <c r="E80" s="4">
        <v>0</v>
      </c>
      <c r="F80" s="4">
        <v>0</v>
      </c>
      <c r="G80" s="4">
        <v>0</v>
      </c>
      <c r="H80" s="4">
        <v>0</v>
      </c>
      <c r="I80" s="4">
        <v>0</v>
      </c>
      <c r="J80" s="4">
        <v>0</v>
      </c>
      <c r="K80" s="4">
        <v>0</v>
      </c>
      <c r="L80" s="4">
        <v>0</v>
      </c>
      <c r="M80" s="4">
        <v>0</v>
      </c>
      <c r="N80" s="4">
        <v>0</v>
      </c>
      <c r="O80" s="4">
        <v>0</v>
      </c>
      <c r="P80" s="4">
        <v>0</v>
      </c>
      <c r="Q80" s="4">
        <v>1</v>
      </c>
      <c r="R80" s="20">
        <v>5.8</v>
      </c>
      <c r="S80" s="20">
        <v>1.5714285714285714</v>
      </c>
      <c r="T80" s="20">
        <v>3</v>
      </c>
      <c r="U80" s="5">
        <v>10049000</v>
      </c>
      <c r="V80" s="12">
        <v>-0.4</v>
      </c>
      <c r="W80" s="12">
        <v>2</v>
      </c>
      <c r="X80" s="12">
        <v>2</v>
      </c>
      <c r="Y80" s="12">
        <v>2</v>
      </c>
      <c r="Z80" s="12">
        <v>1.7</v>
      </c>
      <c r="AA80" s="12">
        <v>1.5</v>
      </c>
      <c r="AB80" s="12">
        <v>1.75</v>
      </c>
      <c r="AC80" s="12">
        <v>0</v>
      </c>
      <c r="AD80" s="12">
        <v>1.8</v>
      </c>
      <c r="AE80" s="12">
        <v>-0.5</v>
      </c>
      <c r="AF80" s="12">
        <v>42.6</v>
      </c>
      <c r="AG80" s="12">
        <v>62.1</v>
      </c>
      <c r="AH80" s="12">
        <v>52.35</v>
      </c>
      <c r="AI80" s="12">
        <v>19.5</v>
      </c>
      <c r="AJ80" s="12"/>
      <c r="AK80" s="12">
        <v>99</v>
      </c>
      <c r="AL80" s="20">
        <v>6.6459999999999999</v>
      </c>
      <c r="AM80" s="20">
        <v>10.744999999999999</v>
      </c>
      <c r="AN80" s="20">
        <v>8.6954999999999991</v>
      </c>
      <c r="AO80" s="20">
        <f t="shared" si="31"/>
        <v>4.0989999999999993</v>
      </c>
      <c r="AP80" s="5">
        <v>4737000</v>
      </c>
      <c r="AQ80" s="14">
        <v>-0.5</v>
      </c>
      <c r="AR80" s="14">
        <v>47.8</v>
      </c>
      <c r="AS80" s="14">
        <v>47.9</v>
      </c>
      <c r="AT80" s="14">
        <v>56</v>
      </c>
      <c r="AU80" s="14">
        <v>54.7</v>
      </c>
      <c r="AV80" s="14">
        <v>40.1</v>
      </c>
      <c r="AW80" s="14">
        <v>40.200000000000003</v>
      </c>
      <c r="AY80" s="5">
        <v>9269.3169230000003</v>
      </c>
      <c r="AZ80" s="5">
        <v>10268.81899</v>
      </c>
      <c r="BA80" s="20">
        <v>1.7396546999177858</v>
      </c>
      <c r="BB80" s="27"/>
      <c r="BE80" s="5">
        <v>1269</v>
      </c>
      <c r="BF80" s="5">
        <v>1682</v>
      </c>
      <c r="BG80" s="5">
        <v>3649</v>
      </c>
      <c r="BH80" s="5">
        <v>6348</v>
      </c>
      <c r="BI80" s="5"/>
      <c r="BJ80" s="5">
        <v>5357</v>
      </c>
      <c r="BK80" s="5">
        <v>5357</v>
      </c>
      <c r="BL80" s="5"/>
      <c r="BM80" s="5">
        <v>6437</v>
      </c>
      <c r="BN80" s="5">
        <v>5258.9687649999996</v>
      </c>
      <c r="BO80" s="5">
        <v>2258.9132399999999</v>
      </c>
      <c r="BP80" s="5">
        <v>4340</v>
      </c>
      <c r="BQ80" s="20">
        <v>24.65</v>
      </c>
      <c r="BR80" s="20">
        <v>24.65</v>
      </c>
      <c r="CE80" s="32">
        <v>321</v>
      </c>
      <c r="CF80" s="32">
        <v>306</v>
      </c>
      <c r="CG80" s="27">
        <v>1.0490196078431373</v>
      </c>
      <c r="CH80" s="5">
        <v>1860000</v>
      </c>
      <c r="CI80" s="5">
        <v>3000000</v>
      </c>
      <c r="CJ80" s="4">
        <v>-3.8</v>
      </c>
      <c r="CK80" s="12">
        <v>52.5</v>
      </c>
      <c r="CL80" s="12">
        <v>60</v>
      </c>
      <c r="CN80" s="12">
        <v>74.099999999999994</v>
      </c>
      <c r="CO80" s="12">
        <v>80.400000000000006</v>
      </c>
      <c r="CQ80" s="4" t="s">
        <v>415</v>
      </c>
      <c r="CR80" s="4">
        <v>1</v>
      </c>
      <c r="CS80" s="4" t="s">
        <v>422</v>
      </c>
      <c r="CT80" s="4" t="s">
        <v>417</v>
      </c>
      <c r="CU80" s="12">
        <v>45</v>
      </c>
      <c r="CV80" s="4">
        <v>5</v>
      </c>
      <c r="CW80" s="4">
        <v>4</v>
      </c>
      <c r="CX80" s="20">
        <v>0.62749812403228356</v>
      </c>
      <c r="CY80" s="4">
        <v>104</v>
      </c>
      <c r="CZ80" s="4">
        <v>139</v>
      </c>
      <c r="DA80" s="4">
        <v>169</v>
      </c>
      <c r="DB80" s="4">
        <v>324</v>
      </c>
      <c r="DG80" s="12">
        <v>38.022037509999997</v>
      </c>
      <c r="DH80" s="12">
        <v>15.21940041</v>
      </c>
      <c r="DI80" s="12">
        <v>26.620718959999998</v>
      </c>
      <c r="DJ80" s="12">
        <v>-22.802637099999998</v>
      </c>
      <c r="DM80" s="4">
        <v>20</v>
      </c>
      <c r="DN80" s="16">
        <v>5.3241437920000002E-2</v>
      </c>
      <c r="DO80" s="4">
        <v>68.099999999999994</v>
      </c>
      <c r="DP80" s="12">
        <v>69</v>
      </c>
      <c r="DQ80" s="12">
        <v>70.900000000000006</v>
      </c>
      <c r="DR80" s="20">
        <v>5.3254437869822806E-2</v>
      </c>
      <c r="DS80" s="49">
        <f t="shared" si="21"/>
        <v>0.16568047337278169</v>
      </c>
      <c r="DT80" s="20">
        <v>-0.11914221</v>
      </c>
      <c r="DU80" s="4">
        <v>51</v>
      </c>
      <c r="DV80" s="4">
        <v>11</v>
      </c>
      <c r="DW80" s="12">
        <v>10.9</v>
      </c>
      <c r="DX80" s="4">
        <f t="shared" si="22"/>
        <v>40</v>
      </c>
      <c r="DY80" s="49">
        <f t="shared" si="23"/>
        <v>0.78431372549019607</v>
      </c>
      <c r="DZ80" s="16">
        <f t="shared" si="24"/>
        <v>0.81632653061224492</v>
      </c>
      <c r="EA80" s="16">
        <f t="shared" si="25"/>
        <v>0.85106382978723405</v>
      </c>
      <c r="EB80" s="16">
        <f t="shared" si="26"/>
        <v>0.26893212823976315</v>
      </c>
      <c r="EC80" s="16">
        <f t="shared" si="27"/>
        <v>0.29744916856083953</v>
      </c>
      <c r="ED80" s="16">
        <f t="shared" si="28"/>
        <v>0.33464273530343147</v>
      </c>
      <c r="EE80" s="20">
        <f t="shared" si="29"/>
        <v>4.6363636363636367</v>
      </c>
      <c r="EF80" s="20">
        <f t="shared" si="30"/>
        <v>1.5339303599259551</v>
      </c>
      <c r="EG80" s="16">
        <v>-0.26111295000000001</v>
      </c>
      <c r="EH80" s="4">
        <v>152</v>
      </c>
      <c r="EI80" s="4">
        <v>57</v>
      </c>
      <c r="EJ80" s="4">
        <v>26</v>
      </c>
      <c r="EK80" s="32">
        <v>14</v>
      </c>
      <c r="EL80" s="4">
        <v>12</v>
      </c>
      <c r="EM80" s="55">
        <v>0.78947368421052633</v>
      </c>
      <c r="EN80" s="12">
        <v>3.9</v>
      </c>
      <c r="EO80" s="12">
        <v>4.8</v>
      </c>
      <c r="EP80" s="4" t="s">
        <v>553</v>
      </c>
      <c r="EQ80" s="20">
        <v>47.29</v>
      </c>
      <c r="ER80" s="4">
        <v>3.3</v>
      </c>
      <c r="ES80" s="12">
        <v>3</v>
      </c>
      <c r="ET80" s="4">
        <v>3.3</v>
      </c>
      <c r="EU80" s="4">
        <v>3.2</v>
      </c>
      <c r="EV80" s="12">
        <v>3</v>
      </c>
      <c r="EW80" s="20">
        <f t="shared" si="32"/>
        <v>3.16</v>
      </c>
      <c r="EX80" s="4">
        <v>8</v>
      </c>
      <c r="EY80" s="4">
        <v>0.83699999999999997</v>
      </c>
      <c r="EZ80" s="4">
        <v>107</v>
      </c>
      <c r="FA80" s="4">
        <v>73.8</v>
      </c>
      <c r="FB80" s="4">
        <v>102</v>
      </c>
      <c r="FC80" s="4">
        <v>111</v>
      </c>
      <c r="FE80" s="4">
        <v>30</v>
      </c>
      <c r="FF80" s="4">
        <v>1.6</v>
      </c>
      <c r="FG80" s="4">
        <v>81</v>
      </c>
      <c r="FH80" s="12">
        <v>99</v>
      </c>
      <c r="FI80" s="12">
        <v>99</v>
      </c>
      <c r="FK80" s="4">
        <v>85.7</v>
      </c>
      <c r="FM80" s="4">
        <v>124</v>
      </c>
      <c r="FN80" s="4">
        <v>101</v>
      </c>
      <c r="FO80" s="16">
        <v>0.51</v>
      </c>
      <c r="FP80" s="4">
        <v>2.5</v>
      </c>
      <c r="FQ80" s="4">
        <v>0.2</v>
      </c>
      <c r="FR80" s="4">
        <v>40</v>
      </c>
      <c r="FS80" s="4">
        <v>44</v>
      </c>
      <c r="FT80" s="4">
        <v>85</v>
      </c>
      <c r="FU80" s="4">
        <v>39.5</v>
      </c>
      <c r="FV80" s="12">
        <v>8.3000000000000007</v>
      </c>
      <c r="FW80" s="4">
        <v>50</v>
      </c>
      <c r="FX80" s="4">
        <v>48</v>
      </c>
    </row>
    <row r="81" spans="1:180">
      <c r="A81" s="4" t="s">
        <v>554</v>
      </c>
      <c r="B81" s="4" t="s">
        <v>407</v>
      </c>
      <c r="C81" s="4">
        <v>1</v>
      </c>
      <c r="D81" s="4">
        <v>0</v>
      </c>
      <c r="E81" s="4">
        <v>0</v>
      </c>
      <c r="F81" s="4">
        <v>0</v>
      </c>
      <c r="G81" s="4">
        <v>0</v>
      </c>
      <c r="H81" s="4">
        <v>0</v>
      </c>
      <c r="I81" s="4">
        <v>0</v>
      </c>
      <c r="J81" s="4">
        <v>0</v>
      </c>
      <c r="K81" s="4">
        <v>0</v>
      </c>
      <c r="L81" s="4">
        <v>0</v>
      </c>
      <c r="M81" s="4">
        <v>0</v>
      </c>
      <c r="N81" s="4">
        <v>0</v>
      </c>
      <c r="O81" s="4">
        <v>0</v>
      </c>
      <c r="P81" s="4">
        <v>0</v>
      </c>
      <c r="Q81" s="4">
        <v>0</v>
      </c>
      <c r="R81" s="20">
        <v>0</v>
      </c>
      <c r="S81" s="20">
        <v>10</v>
      </c>
      <c r="U81" s="5">
        <v>271000</v>
      </c>
      <c r="V81" s="12">
        <v>1.1000000000000001</v>
      </c>
      <c r="W81" s="12"/>
      <c r="X81" s="12">
        <v>4</v>
      </c>
      <c r="Y81" s="12">
        <v>2.2999999999999998</v>
      </c>
      <c r="Z81" s="12"/>
      <c r="AA81" s="12">
        <v>2.2000000000000002</v>
      </c>
      <c r="AB81" s="12">
        <v>3.1</v>
      </c>
      <c r="AC81" s="12">
        <v>2.8</v>
      </c>
      <c r="AD81" s="12">
        <v>0.3</v>
      </c>
      <c r="AE81" s="12">
        <v>-1.8</v>
      </c>
      <c r="AF81" s="12">
        <v>80.3</v>
      </c>
      <c r="AG81" s="12">
        <v>90.6</v>
      </c>
      <c r="AH81" s="12">
        <v>85.45</v>
      </c>
      <c r="AI81" s="12">
        <v>10.3</v>
      </c>
      <c r="AJ81" s="12"/>
      <c r="AK81" s="12">
        <v>99</v>
      </c>
      <c r="AL81" s="20">
        <v>5.6769999999999996</v>
      </c>
      <c r="AM81" s="20">
        <v>7.8890000000000002</v>
      </c>
      <c r="AN81" s="20">
        <v>6.7829999999999995</v>
      </c>
      <c r="AO81" s="20">
        <f t="shared" si="31"/>
        <v>2.2120000000000006</v>
      </c>
      <c r="AP81" s="5">
        <v>152000</v>
      </c>
      <c r="AQ81" s="14">
        <v>1.6</v>
      </c>
      <c r="AR81" s="14">
        <v>51.5</v>
      </c>
      <c r="AS81" s="14">
        <v>56.4</v>
      </c>
      <c r="AT81" s="14">
        <v>59.4</v>
      </c>
      <c r="AU81" s="14">
        <v>61.4</v>
      </c>
      <c r="AV81" s="14">
        <v>43.4</v>
      </c>
      <c r="AW81" s="14">
        <v>50.9</v>
      </c>
      <c r="AX81" s="5">
        <v>8254.1480310000006</v>
      </c>
      <c r="AY81" s="5">
        <v>20809.762599999998</v>
      </c>
      <c r="AZ81" s="5">
        <v>22857.582640000001</v>
      </c>
      <c r="BB81" s="27">
        <v>2.6917808219178081</v>
      </c>
      <c r="BC81" s="20">
        <v>3.8426756352765321</v>
      </c>
      <c r="BI81" s="5">
        <v>4964</v>
      </c>
      <c r="BJ81" s="5">
        <v>13362</v>
      </c>
      <c r="BK81" s="5">
        <v>9163</v>
      </c>
      <c r="BL81" s="5">
        <v>5352</v>
      </c>
      <c r="BM81" s="5">
        <v>20566</v>
      </c>
      <c r="BN81" s="5">
        <v>16797.18751</v>
      </c>
      <c r="BO81" s="5">
        <v>21557.97652</v>
      </c>
      <c r="BP81" s="5">
        <v>26580</v>
      </c>
      <c r="CE81" s="30">
        <v>264</v>
      </c>
      <c r="CF81" s="30">
        <v>632.10332103321036</v>
      </c>
      <c r="CG81" s="27">
        <v>0.41765323992994746</v>
      </c>
      <c r="CH81" s="5">
        <v>94000</v>
      </c>
      <c r="CI81" s="5">
        <v>83000</v>
      </c>
      <c r="CJ81" s="4">
        <v>12.7</v>
      </c>
      <c r="CK81" s="12">
        <v>70.7</v>
      </c>
      <c r="CL81" s="12">
        <v>83.3</v>
      </c>
      <c r="CN81" s="12">
        <v>76.7</v>
      </c>
      <c r="CO81" s="12">
        <v>78.3</v>
      </c>
      <c r="CU81" s="12"/>
      <c r="CV81" s="4">
        <v>2</v>
      </c>
      <c r="CW81" s="4">
        <v>2</v>
      </c>
      <c r="CX81" s="20">
        <v>0.80115155145782591</v>
      </c>
      <c r="DB81" s="4">
        <v>303</v>
      </c>
      <c r="DG81" s="12">
        <v>24.67487526</v>
      </c>
      <c r="DH81" s="12">
        <v>10.970700259999999</v>
      </c>
      <c r="DI81" s="12">
        <v>17.822787760000001</v>
      </c>
      <c r="DJ81" s="12">
        <v>-13.704175000000001</v>
      </c>
      <c r="DM81" s="4">
        <v>74</v>
      </c>
      <c r="DN81" s="16">
        <v>0.13188862942400001</v>
      </c>
      <c r="DO81" s="12">
        <v>73.2</v>
      </c>
      <c r="DP81" s="4">
        <v>78.2</v>
      </c>
      <c r="DQ81" s="12">
        <v>80</v>
      </c>
      <c r="DR81" s="20">
        <v>0.42372881355932213</v>
      </c>
      <c r="DS81" s="49">
        <f t="shared" si="21"/>
        <v>0.57627118644067787</v>
      </c>
      <c r="DT81" s="20">
        <v>-4.3125339999999998E-2</v>
      </c>
      <c r="DU81" s="4">
        <v>17</v>
      </c>
      <c r="DV81" s="4">
        <v>5</v>
      </c>
      <c r="DW81" s="12">
        <v>5.55</v>
      </c>
      <c r="DX81" s="4">
        <f t="shared" si="22"/>
        <v>12</v>
      </c>
      <c r="DY81" s="49">
        <f t="shared" si="23"/>
        <v>0.70588235294117652</v>
      </c>
      <c r="DZ81" s="16">
        <f t="shared" si="24"/>
        <v>0.8</v>
      </c>
      <c r="EA81" s="16">
        <f t="shared" si="25"/>
        <v>0.92307692307692313</v>
      </c>
      <c r="EB81" s="16">
        <f t="shared" si="26"/>
        <v>0.21455506710849448</v>
      </c>
      <c r="EC81" s="16">
        <f t="shared" si="27"/>
        <v>0.28250158019108251</v>
      </c>
      <c r="ED81" s="16">
        <f t="shared" si="28"/>
        <v>0.45075348544325289</v>
      </c>
      <c r="EE81" s="20">
        <f t="shared" si="29"/>
        <v>3.4</v>
      </c>
      <c r="EF81" s="20">
        <f t="shared" si="30"/>
        <v>1.2237754316221159</v>
      </c>
      <c r="EG81" s="16">
        <v>0.41362476999999997</v>
      </c>
      <c r="EH81" s="4">
        <v>186</v>
      </c>
      <c r="EI81" s="4">
        <v>22</v>
      </c>
      <c r="EJ81" s="4">
        <v>9</v>
      </c>
      <c r="EK81" s="32"/>
      <c r="EL81" s="4">
        <v>5</v>
      </c>
      <c r="EM81" s="55">
        <v>0.77272727272727271</v>
      </c>
      <c r="EN81" s="12">
        <v>4.5</v>
      </c>
      <c r="EO81" s="12">
        <v>3.3</v>
      </c>
      <c r="EP81" s="4" t="s">
        <v>555</v>
      </c>
      <c r="EQ81" s="20">
        <v>64.09</v>
      </c>
      <c r="ER81" s="4">
        <v>5.7</v>
      </c>
      <c r="ES81" s="4">
        <v>4.7</v>
      </c>
      <c r="ET81" s="4">
        <v>3.3</v>
      </c>
      <c r="EU81" s="4">
        <v>3.4</v>
      </c>
      <c r="EV81" s="4">
        <v>2.7</v>
      </c>
      <c r="EW81" s="20">
        <f t="shared" si="32"/>
        <v>3.9599999999999995</v>
      </c>
      <c r="EY81" s="4">
        <v>0.93200000000000005</v>
      </c>
      <c r="EZ81" s="4">
        <v>99</v>
      </c>
      <c r="FA81" s="4">
        <v>80.8</v>
      </c>
      <c r="FB81" s="4">
        <v>105</v>
      </c>
      <c r="FC81" s="4">
        <v>108</v>
      </c>
      <c r="FF81" s="4">
        <v>2.2000000000000002</v>
      </c>
      <c r="FG81" s="4">
        <v>74</v>
      </c>
      <c r="FH81" s="12">
        <v>99</v>
      </c>
      <c r="FI81" s="12">
        <v>99</v>
      </c>
      <c r="FP81" s="4">
        <v>0.8</v>
      </c>
      <c r="FR81" s="4">
        <v>34</v>
      </c>
      <c r="FS81" s="4">
        <v>44</v>
      </c>
      <c r="FU81" s="12">
        <v>42</v>
      </c>
      <c r="FV81" s="12">
        <v>25.4</v>
      </c>
      <c r="FW81" s="4">
        <v>6</v>
      </c>
      <c r="FX81" s="4">
        <v>5</v>
      </c>
    </row>
    <row r="82" spans="1:180">
      <c r="A82" s="4" t="s">
        <v>556</v>
      </c>
      <c r="B82" s="4" t="s">
        <v>403</v>
      </c>
      <c r="C82" s="4">
        <v>0</v>
      </c>
      <c r="D82" s="4">
        <v>0</v>
      </c>
      <c r="E82" s="4">
        <v>0</v>
      </c>
      <c r="F82" s="4">
        <v>0</v>
      </c>
      <c r="G82" s="4">
        <v>0</v>
      </c>
      <c r="H82" s="4">
        <v>0</v>
      </c>
      <c r="I82" s="4">
        <v>1</v>
      </c>
      <c r="J82" s="4">
        <v>0</v>
      </c>
      <c r="K82" s="4">
        <v>0</v>
      </c>
      <c r="L82" s="4">
        <v>0</v>
      </c>
      <c r="M82" s="4">
        <v>0</v>
      </c>
      <c r="N82" s="4">
        <v>1</v>
      </c>
      <c r="O82" s="4">
        <v>0</v>
      </c>
      <c r="P82" s="4">
        <v>0</v>
      </c>
      <c r="Q82" s="4">
        <v>0</v>
      </c>
      <c r="R82" s="20">
        <v>0</v>
      </c>
      <c r="S82" s="20">
        <v>8.3714285714285719</v>
      </c>
      <c r="T82" s="4">
        <v>5.43</v>
      </c>
      <c r="U82" s="5">
        <v>944580000</v>
      </c>
      <c r="V82" s="12">
        <v>2</v>
      </c>
      <c r="W82" s="12">
        <v>5.9</v>
      </c>
      <c r="X82" s="12">
        <v>5.9</v>
      </c>
      <c r="Y82" s="12">
        <v>4.7</v>
      </c>
      <c r="Z82" s="12">
        <v>3.6</v>
      </c>
      <c r="AA82" s="12">
        <v>3.2</v>
      </c>
      <c r="AB82" s="12">
        <v>4.55</v>
      </c>
      <c r="AC82" s="12">
        <v>1.1000000000000001</v>
      </c>
      <c r="AD82" s="12">
        <v>2.4</v>
      </c>
      <c r="AE82" s="12">
        <v>-2.7</v>
      </c>
      <c r="AF82" s="12">
        <v>18</v>
      </c>
      <c r="AG82" s="12">
        <v>25.5</v>
      </c>
      <c r="AH82" s="12">
        <v>21.75</v>
      </c>
      <c r="AI82" s="12">
        <v>7.5</v>
      </c>
      <c r="AJ82" s="12"/>
      <c r="AK82" s="4">
        <v>51.2</v>
      </c>
      <c r="AL82" s="20">
        <v>1.427</v>
      </c>
      <c r="AM82" s="20">
        <v>3.0459999999999998</v>
      </c>
      <c r="AN82" s="20">
        <v>2.2364999999999999</v>
      </c>
      <c r="AO82" s="20">
        <f t="shared" si="31"/>
        <v>1.6189999999999998</v>
      </c>
      <c r="AP82" s="5">
        <v>411020000</v>
      </c>
      <c r="AQ82" s="14">
        <v>2</v>
      </c>
      <c r="AR82" s="14">
        <v>43.6</v>
      </c>
      <c r="AS82" s="14">
        <v>44.4</v>
      </c>
      <c r="AT82" s="14">
        <v>55.8</v>
      </c>
      <c r="AU82" s="14">
        <v>57.4</v>
      </c>
      <c r="AV82" s="14">
        <v>30.5</v>
      </c>
      <c r="AW82" s="14">
        <v>28.6</v>
      </c>
      <c r="AX82" s="5">
        <v>916.64087219999999</v>
      </c>
      <c r="AY82" s="5">
        <v>2064.4352589999999</v>
      </c>
      <c r="AZ82" s="5">
        <v>2463.0154819999998</v>
      </c>
      <c r="BA82" s="20">
        <v>1.7904761904761906</v>
      </c>
      <c r="BB82" s="27">
        <v>1.6501305483028721</v>
      </c>
      <c r="BC82" s="20">
        <v>2.1847649918962722</v>
      </c>
      <c r="BD82" s="5">
        <v>531</v>
      </c>
      <c r="BE82" s="5">
        <v>558</v>
      </c>
      <c r="BF82" s="5">
        <v>625</v>
      </c>
      <c r="BG82" s="5">
        <v>735</v>
      </c>
      <c r="BH82" s="5">
        <v>1316</v>
      </c>
      <c r="BI82" s="5">
        <v>766</v>
      </c>
      <c r="BJ82" s="5">
        <v>1264</v>
      </c>
      <c r="BK82" s="5">
        <v>1015</v>
      </c>
      <c r="BL82" s="5">
        <v>617</v>
      </c>
      <c r="BM82" s="5">
        <v>1348</v>
      </c>
      <c r="BN82" s="5">
        <v>1209.7805229999999</v>
      </c>
      <c r="BO82" s="5">
        <v>454.30655159999998</v>
      </c>
      <c r="BP82" s="5">
        <v>380</v>
      </c>
      <c r="BQ82" s="20">
        <v>32.549999999999997</v>
      </c>
      <c r="BR82" s="20">
        <v>39.15</v>
      </c>
      <c r="CE82" s="32">
        <v>41</v>
      </c>
      <c r="CF82" s="32">
        <v>30</v>
      </c>
      <c r="CG82" s="27">
        <v>1.3666666666666667</v>
      </c>
      <c r="CH82" s="5">
        <v>6100000</v>
      </c>
      <c r="CI82" s="5">
        <v>5917000</v>
      </c>
      <c r="CJ82" s="4">
        <v>3.1</v>
      </c>
      <c r="CK82" s="12">
        <v>5.4</v>
      </c>
      <c r="CM82" s="12">
        <v>22.8</v>
      </c>
      <c r="CN82" s="12">
        <v>6.6</v>
      </c>
      <c r="CP82" s="4">
        <v>26.5</v>
      </c>
      <c r="CQ82" s="4" t="s">
        <v>415</v>
      </c>
      <c r="CR82" s="4">
        <v>3</v>
      </c>
      <c r="CS82" s="4" t="s">
        <v>416</v>
      </c>
      <c r="CT82" s="4" t="s">
        <v>417</v>
      </c>
      <c r="CU82" s="12">
        <v>2</v>
      </c>
      <c r="CV82" s="4">
        <v>1</v>
      </c>
      <c r="CW82" s="4">
        <v>4</v>
      </c>
      <c r="CX82" s="20">
        <v>-0.60741332238316881</v>
      </c>
      <c r="CY82" s="4">
        <v>49</v>
      </c>
      <c r="CZ82" s="4">
        <v>70</v>
      </c>
      <c r="DA82" s="4">
        <v>88</v>
      </c>
      <c r="DB82" s="4">
        <v>166</v>
      </c>
      <c r="DC82" s="4">
        <v>40</v>
      </c>
      <c r="DD82" s="4">
        <v>4</v>
      </c>
      <c r="DE82" s="4">
        <v>51</v>
      </c>
      <c r="DF82" s="4">
        <v>48</v>
      </c>
      <c r="DG82" s="12">
        <v>74.320442200000002</v>
      </c>
      <c r="DH82" s="12">
        <v>64.016197199999993</v>
      </c>
      <c r="DI82" s="12">
        <v>69.168319699999998</v>
      </c>
      <c r="DJ82" s="12">
        <v>-10.304245000000009</v>
      </c>
      <c r="DK82" s="4">
        <v>0.55000000000000004</v>
      </c>
      <c r="DL82" s="4">
        <v>16.2</v>
      </c>
      <c r="DM82" s="4">
        <v>68</v>
      </c>
      <c r="DN82" s="16">
        <v>0.47034457396000007</v>
      </c>
      <c r="DO82" s="12">
        <v>44</v>
      </c>
      <c r="DP82" s="4">
        <v>60.7</v>
      </c>
      <c r="DQ82" s="12">
        <v>62.6</v>
      </c>
      <c r="DR82" s="20">
        <v>0.40731707317073179</v>
      </c>
      <c r="DS82" s="49">
        <f t="shared" si="21"/>
        <v>0.45365853658536587</v>
      </c>
      <c r="DT82" s="20">
        <v>4.9939690000000002E-2</v>
      </c>
      <c r="DU82" s="4">
        <v>144</v>
      </c>
      <c r="DV82" s="4">
        <v>73</v>
      </c>
      <c r="DW82" s="12">
        <v>65.319999999999993</v>
      </c>
      <c r="DX82" s="4">
        <f t="shared" si="22"/>
        <v>71</v>
      </c>
      <c r="DY82" s="49">
        <f t="shared" si="23"/>
        <v>0.49305555555555558</v>
      </c>
      <c r="DZ82" s="16">
        <f t="shared" si="24"/>
        <v>0.5</v>
      </c>
      <c r="EA82" s="16">
        <f t="shared" si="25"/>
        <v>0.50714285714285712</v>
      </c>
      <c r="EB82" s="16">
        <f t="shared" si="26"/>
        <v>0.11910584974904014</v>
      </c>
      <c r="EC82" s="16">
        <f t="shared" si="27"/>
        <v>0.12166680820699007</v>
      </c>
      <c r="ED82" s="16">
        <f t="shared" si="28"/>
        <v>0.12433940662120969</v>
      </c>
      <c r="EE82" s="20">
        <f t="shared" si="29"/>
        <v>1.9726027397260273</v>
      </c>
      <c r="EF82" s="20">
        <f t="shared" si="30"/>
        <v>0.67935385842760976</v>
      </c>
      <c r="EG82" s="16">
        <v>0.24899948999999999</v>
      </c>
      <c r="EH82" s="4">
        <v>46</v>
      </c>
      <c r="EI82" s="4">
        <v>236</v>
      </c>
      <c r="EJ82" s="4">
        <v>177</v>
      </c>
      <c r="EK82" s="32">
        <v>115</v>
      </c>
      <c r="EL82" s="4">
        <v>111</v>
      </c>
      <c r="EM82" s="55">
        <v>0.52966101694915257</v>
      </c>
      <c r="EN82" s="12">
        <v>1.4</v>
      </c>
      <c r="EO82" s="12">
        <v>2.9</v>
      </c>
      <c r="EP82" s="4" t="s">
        <v>557</v>
      </c>
      <c r="EQ82" s="20">
        <v>28.38</v>
      </c>
      <c r="ER82" s="4">
        <v>4.5</v>
      </c>
      <c r="ES82" s="4">
        <v>3.7</v>
      </c>
      <c r="ET82" s="4">
        <v>3.4</v>
      </c>
      <c r="EU82" s="4">
        <v>3.8</v>
      </c>
      <c r="EV82" s="4">
        <v>3.3</v>
      </c>
      <c r="EW82" s="20">
        <f t="shared" si="32"/>
        <v>3.7399999999999998</v>
      </c>
      <c r="EX82" s="4">
        <v>8</v>
      </c>
      <c r="EY82" s="4">
        <v>0.41899999999999998</v>
      </c>
      <c r="EZ82" s="4">
        <v>93</v>
      </c>
      <c r="FA82" s="4">
        <v>61.4</v>
      </c>
      <c r="FB82" s="4">
        <v>127</v>
      </c>
      <c r="FC82" s="4">
        <v>101</v>
      </c>
      <c r="FD82" s="4">
        <v>34</v>
      </c>
      <c r="FE82" s="4">
        <v>570</v>
      </c>
      <c r="FF82" s="4">
        <v>3</v>
      </c>
      <c r="FG82" s="4">
        <v>54</v>
      </c>
      <c r="FH82" s="4">
        <v>36.1</v>
      </c>
      <c r="FI82" s="4">
        <v>64.5</v>
      </c>
      <c r="FJ82" s="4">
        <v>181</v>
      </c>
      <c r="FK82" s="4">
        <v>32.6</v>
      </c>
      <c r="FM82" s="4">
        <v>205</v>
      </c>
      <c r="FN82" s="4">
        <v>60</v>
      </c>
      <c r="FO82" s="4">
        <v>0.22800000000000001</v>
      </c>
      <c r="FP82" s="4">
        <v>20.8</v>
      </c>
      <c r="FQ82" s="4">
        <v>10.9</v>
      </c>
      <c r="FR82" s="4">
        <v>34</v>
      </c>
      <c r="FS82" s="4">
        <v>31</v>
      </c>
      <c r="FT82" s="4">
        <v>34</v>
      </c>
      <c r="FU82" s="4">
        <v>25.7</v>
      </c>
      <c r="FV82" s="12">
        <v>8.3000000000000007</v>
      </c>
      <c r="FW82" s="4">
        <v>134</v>
      </c>
      <c r="FX82" s="4">
        <v>138</v>
      </c>
    </row>
    <row r="83" spans="1:180">
      <c r="A83" s="4" t="s">
        <v>558</v>
      </c>
      <c r="B83" s="4" t="s">
        <v>403</v>
      </c>
      <c r="C83" s="4">
        <v>0</v>
      </c>
      <c r="D83" s="4">
        <v>0</v>
      </c>
      <c r="E83" s="4">
        <v>0</v>
      </c>
      <c r="F83" s="4">
        <v>0</v>
      </c>
      <c r="G83" s="4">
        <v>0</v>
      </c>
      <c r="H83" s="4">
        <v>0</v>
      </c>
      <c r="I83" s="4">
        <v>0</v>
      </c>
      <c r="J83" s="4">
        <v>0</v>
      </c>
      <c r="K83" s="4">
        <v>1</v>
      </c>
      <c r="L83" s="4">
        <v>0</v>
      </c>
      <c r="M83" s="4">
        <v>0</v>
      </c>
      <c r="N83" s="4">
        <v>1</v>
      </c>
      <c r="O83" s="4">
        <v>1</v>
      </c>
      <c r="P83" s="4">
        <v>1</v>
      </c>
      <c r="Q83" s="4">
        <v>0</v>
      </c>
      <c r="R83" s="20">
        <v>6.628571428571429</v>
      </c>
      <c r="S83" s="20">
        <v>0</v>
      </c>
      <c r="T83" s="4">
        <v>2.82</v>
      </c>
      <c r="U83" s="5">
        <v>200453000</v>
      </c>
      <c r="V83" s="12">
        <v>1.8</v>
      </c>
      <c r="W83" s="12">
        <v>5.5</v>
      </c>
      <c r="X83" s="12">
        <v>5.5</v>
      </c>
      <c r="Y83" s="12">
        <v>4.4000000000000004</v>
      </c>
      <c r="Z83" s="12">
        <v>2.8</v>
      </c>
      <c r="AA83" s="12">
        <v>2.7</v>
      </c>
      <c r="AB83" s="12">
        <v>4.0999999999999996</v>
      </c>
      <c r="AC83" s="12">
        <v>1.1000000000000001</v>
      </c>
      <c r="AD83" s="12">
        <v>3.1</v>
      </c>
      <c r="AE83" s="12">
        <v>-2.8</v>
      </c>
      <c r="AF83" s="12">
        <v>14.6</v>
      </c>
      <c r="AG83" s="12">
        <v>30.6</v>
      </c>
      <c r="AH83" s="12">
        <v>22.6</v>
      </c>
      <c r="AI83" s="12">
        <v>16</v>
      </c>
      <c r="AJ83" s="12"/>
      <c r="AK83" s="4">
        <v>83.2</v>
      </c>
      <c r="AL83" s="20">
        <v>1.107</v>
      </c>
      <c r="AM83" s="20">
        <v>3.75</v>
      </c>
      <c r="AN83" s="20">
        <v>2.4285000000000001</v>
      </c>
      <c r="AO83" s="20">
        <f t="shared" si="31"/>
        <v>2.6429999999999998</v>
      </c>
      <c r="AP83" s="5">
        <v>93618000</v>
      </c>
      <c r="AQ83" s="14">
        <v>2.9</v>
      </c>
      <c r="AR83" s="14">
        <v>39.5</v>
      </c>
      <c r="AS83" s="14">
        <v>48.4</v>
      </c>
      <c r="AT83" s="14">
        <v>51.5</v>
      </c>
      <c r="AU83" s="14">
        <v>56.2</v>
      </c>
      <c r="AV83" s="14">
        <v>27.7</v>
      </c>
      <c r="AW83" s="14">
        <v>37.200000000000003</v>
      </c>
      <c r="AX83" s="5">
        <v>795.86373019999996</v>
      </c>
      <c r="AY83" s="5">
        <v>3645.213178</v>
      </c>
      <c r="AZ83" s="5">
        <v>3562.6612319999999</v>
      </c>
      <c r="BA83" s="20">
        <v>2.2325375773651635</v>
      </c>
      <c r="BB83" s="27">
        <v>3.0940438871473352</v>
      </c>
      <c r="BC83" s="20">
        <v>7.6326530612244898</v>
      </c>
      <c r="BD83" s="5">
        <v>614</v>
      </c>
      <c r="BE83" s="5">
        <v>657</v>
      </c>
      <c r="BF83" s="5">
        <v>745</v>
      </c>
      <c r="BG83" s="5">
        <v>1131</v>
      </c>
      <c r="BH83" s="5">
        <v>2525</v>
      </c>
      <c r="BI83" s="5">
        <v>638</v>
      </c>
      <c r="BJ83" s="5">
        <v>1974</v>
      </c>
      <c r="BK83" s="5">
        <v>1306</v>
      </c>
      <c r="BL83" s="5">
        <v>490</v>
      </c>
      <c r="BM83" s="5">
        <v>3740</v>
      </c>
      <c r="BN83" s="5">
        <v>2612.0262560000001</v>
      </c>
      <c r="BO83" s="5">
        <v>727.20632590000002</v>
      </c>
      <c r="BP83" s="5">
        <v>1080</v>
      </c>
      <c r="BQ83" s="20">
        <v>33.49</v>
      </c>
      <c r="BR83" s="20">
        <v>40.090000000000003</v>
      </c>
      <c r="CE83" s="32">
        <v>14</v>
      </c>
      <c r="CF83" s="32">
        <v>35</v>
      </c>
      <c r="CG83" s="27">
        <v>0.4</v>
      </c>
      <c r="CH83" s="5">
        <v>1000000</v>
      </c>
      <c r="CI83" s="5"/>
      <c r="CK83" s="12">
        <v>2.6</v>
      </c>
      <c r="CL83" s="12">
        <v>3.4</v>
      </c>
      <c r="CM83" s="12">
        <v>4.8</v>
      </c>
      <c r="CQ83" s="4" t="s">
        <v>476</v>
      </c>
      <c r="CR83" s="4">
        <v>1</v>
      </c>
      <c r="CU83" s="12"/>
      <c r="CV83" s="4">
        <v>1</v>
      </c>
      <c r="CW83" s="4">
        <v>3</v>
      </c>
      <c r="CX83" s="20">
        <v>-1.1861020967158058</v>
      </c>
      <c r="CY83" s="4">
        <v>26</v>
      </c>
      <c r="CZ83" s="4">
        <v>40</v>
      </c>
      <c r="DA83" s="4">
        <v>52</v>
      </c>
      <c r="DB83" s="4">
        <v>138</v>
      </c>
      <c r="DC83" s="4">
        <v>26</v>
      </c>
      <c r="DD83" s="4">
        <v>17</v>
      </c>
      <c r="DE83" s="4">
        <v>44</v>
      </c>
      <c r="DF83" s="4">
        <v>14</v>
      </c>
      <c r="DG83" s="12">
        <v>74.796600339999998</v>
      </c>
      <c r="DH83" s="12">
        <v>55.177299499999997</v>
      </c>
      <c r="DI83" s="12">
        <v>64.986949920000001</v>
      </c>
      <c r="DJ83" s="12">
        <v>-19.619300840000001</v>
      </c>
      <c r="DK83" s="4">
        <v>0.49</v>
      </c>
      <c r="DL83" s="12">
        <v>72</v>
      </c>
      <c r="DM83" s="4">
        <v>60</v>
      </c>
      <c r="DN83" s="16">
        <v>0.38992169952</v>
      </c>
      <c r="DO83" s="4">
        <v>41.2</v>
      </c>
      <c r="DP83" s="12">
        <v>63</v>
      </c>
      <c r="DQ83" s="12">
        <v>65.099999999999994</v>
      </c>
      <c r="DR83" s="20">
        <v>0.49771689497716892</v>
      </c>
      <c r="DS83" s="49">
        <f t="shared" si="21"/>
        <v>0.54566210045662089</v>
      </c>
      <c r="DT83" s="20">
        <v>0.13187615</v>
      </c>
      <c r="DU83" s="4">
        <v>127</v>
      </c>
      <c r="DV83" s="4">
        <v>47</v>
      </c>
      <c r="DW83" s="12">
        <v>49</v>
      </c>
      <c r="DX83" s="4">
        <f t="shared" si="22"/>
        <v>80</v>
      </c>
      <c r="DY83" s="49">
        <f t="shared" si="23"/>
        <v>0.62992125984251968</v>
      </c>
      <c r="DZ83" s="16">
        <f t="shared" si="24"/>
        <v>0.64</v>
      </c>
      <c r="EA83" s="16">
        <f t="shared" si="25"/>
        <v>0.65040650406504064</v>
      </c>
      <c r="EB83" s="16">
        <f t="shared" si="26"/>
        <v>0.17427724306903011</v>
      </c>
      <c r="EC83" s="16">
        <f t="shared" si="27"/>
        <v>0.17932850320114063</v>
      </c>
      <c r="ED83" s="16">
        <f t="shared" si="28"/>
        <v>0.18469557997434061</v>
      </c>
      <c r="EE83" s="20">
        <f t="shared" si="29"/>
        <v>2.7021276595744679</v>
      </c>
      <c r="EF83" s="20">
        <f t="shared" si="30"/>
        <v>0.99403948474853276</v>
      </c>
      <c r="EG83" s="16">
        <v>-2.3996130000000001E-2</v>
      </c>
      <c r="EH83" s="4">
        <v>67</v>
      </c>
      <c r="EI83" s="4">
        <v>216</v>
      </c>
      <c r="EJ83" s="4">
        <v>128</v>
      </c>
      <c r="EK83" s="32">
        <v>75</v>
      </c>
      <c r="EL83" s="4">
        <v>71</v>
      </c>
      <c r="EM83" s="55">
        <v>0.67129629629629628</v>
      </c>
      <c r="EN83" s="12">
        <v>2.6</v>
      </c>
      <c r="EO83" s="12">
        <v>3.7</v>
      </c>
      <c r="EP83" s="4" t="s">
        <v>559</v>
      </c>
      <c r="EQ83" s="20">
        <v>-6.08</v>
      </c>
      <c r="ER83" s="4">
        <v>6.1</v>
      </c>
      <c r="ES83" s="4">
        <v>6.6</v>
      </c>
      <c r="ET83" s="4">
        <v>6.1</v>
      </c>
      <c r="EU83" s="12">
        <v>5</v>
      </c>
      <c r="EV83" s="4">
        <v>5.2</v>
      </c>
      <c r="EW83" s="20">
        <f t="shared" si="32"/>
        <v>5.7999999999999989</v>
      </c>
      <c r="EX83" s="4">
        <v>22</v>
      </c>
      <c r="EY83" s="4">
        <v>0.64200000000000002</v>
      </c>
      <c r="EZ83" s="4">
        <v>101</v>
      </c>
      <c r="FA83" s="4">
        <v>65.3</v>
      </c>
      <c r="FB83" s="4">
        <v>134</v>
      </c>
      <c r="FC83" s="4">
        <v>106</v>
      </c>
      <c r="FD83" s="4">
        <v>36</v>
      </c>
      <c r="FE83" s="4">
        <v>650</v>
      </c>
      <c r="FF83" s="4">
        <v>2.5</v>
      </c>
      <c r="FG83" s="4">
        <v>47</v>
      </c>
      <c r="FH83" s="4">
        <v>77.099999999999994</v>
      </c>
      <c r="FI83" s="4">
        <v>89.4</v>
      </c>
      <c r="FJ83" s="4">
        <v>171</v>
      </c>
      <c r="FK83" s="4">
        <v>57.7</v>
      </c>
      <c r="FM83" s="4">
        <v>215</v>
      </c>
      <c r="FN83" s="4">
        <v>92</v>
      </c>
      <c r="FO83" s="4">
        <v>0.375</v>
      </c>
      <c r="FP83" s="4">
        <v>13.3</v>
      </c>
      <c r="FQ83" s="12">
        <v>6</v>
      </c>
      <c r="FR83" s="4">
        <v>30</v>
      </c>
      <c r="FS83" s="4">
        <v>39</v>
      </c>
      <c r="FT83" s="4">
        <v>66</v>
      </c>
      <c r="FU83" s="4">
        <v>32.9</v>
      </c>
      <c r="FV83" s="12">
        <v>11.4</v>
      </c>
      <c r="FW83" s="4">
        <v>104</v>
      </c>
      <c r="FX83" s="4">
        <v>99</v>
      </c>
    </row>
    <row r="84" spans="1:180">
      <c r="A84" s="4" t="s">
        <v>560</v>
      </c>
      <c r="B84" s="4" t="s">
        <v>403</v>
      </c>
      <c r="C84" s="4">
        <v>0</v>
      </c>
      <c r="D84" s="4">
        <v>0</v>
      </c>
      <c r="E84" s="4">
        <v>1</v>
      </c>
      <c r="F84" s="4">
        <v>0</v>
      </c>
      <c r="G84" s="4">
        <v>0</v>
      </c>
      <c r="H84" s="4">
        <v>0</v>
      </c>
      <c r="I84" s="4">
        <v>0</v>
      </c>
      <c r="J84" s="4">
        <v>0</v>
      </c>
      <c r="K84" s="4">
        <v>0</v>
      </c>
      <c r="L84" s="4">
        <v>0</v>
      </c>
      <c r="M84" s="4">
        <v>0</v>
      </c>
      <c r="N84" s="4">
        <v>1</v>
      </c>
      <c r="O84" s="4">
        <v>1</v>
      </c>
      <c r="P84" s="4">
        <v>0</v>
      </c>
      <c r="Q84" s="4">
        <v>0</v>
      </c>
      <c r="R84" s="20">
        <v>8.3428571428571434</v>
      </c>
      <c r="S84" s="20">
        <v>0</v>
      </c>
      <c r="T84" s="4">
        <v>2.35</v>
      </c>
      <c r="U84" s="5">
        <v>69975000</v>
      </c>
      <c r="V84" s="12">
        <v>3.7</v>
      </c>
      <c r="W84" s="12">
        <v>7.2</v>
      </c>
      <c r="X84" s="12">
        <v>7.2</v>
      </c>
      <c r="Y84" s="12">
        <v>6.7</v>
      </c>
      <c r="Z84" s="12">
        <v>4.8</v>
      </c>
      <c r="AA84" s="12">
        <v>4.9000000000000004</v>
      </c>
      <c r="AB84" s="12">
        <v>6.05</v>
      </c>
      <c r="AC84" s="12">
        <v>0.4</v>
      </c>
      <c r="AD84" s="12">
        <v>2</v>
      </c>
      <c r="AE84" s="12">
        <v>-2.2999999999999998</v>
      </c>
      <c r="AF84" s="12">
        <v>34.1</v>
      </c>
      <c r="AG84" s="12">
        <v>56.3</v>
      </c>
      <c r="AH84" s="12">
        <v>45.2</v>
      </c>
      <c r="AI84" s="12">
        <v>22.2</v>
      </c>
      <c r="AJ84" s="12"/>
      <c r="AK84" s="4">
        <v>68.599999999999994</v>
      </c>
      <c r="AL84" s="20">
        <v>0.45200000000000001</v>
      </c>
      <c r="AM84" s="20">
        <v>3.2810000000000001</v>
      </c>
      <c r="AN84" s="20">
        <v>1.8665</v>
      </c>
      <c r="AO84" s="20">
        <f t="shared" si="31"/>
        <v>2.8290000000000002</v>
      </c>
      <c r="AP84" s="5">
        <v>21015000</v>
      </c>
      <c r="AQ84" s="14">
        <v>3.7</v>
      </c>
      <c r="AR84" s="14">
        <v>30</v>
      </c>
      <c r="AS84" s="14">
        <v>30.9</v>
      </c>
      <c r="AT84" s="14">
        <v>47</v>
      </c>
      <c r="AU84" s="14">
        <v>44.4</v>
      </c>
      <c r="AV84" s="14">
        <v>12.4</v>
      </c>
      <c r="AW84" s="14">
        <v>15.2</v>
      </c>
      <c r="AX84" s="5">
        <v>2319.1692720000001</v>
      </c>
      <c r="AY84" s="5">
        <v>5080.4773480000003</v>
      </c>
      <c r="AZ84" s="5">
        <v>5421.2557859999997</v>
      </c>
      <c r="BB84" s="27">
        <v>1.1513917175831636</v>
      </c>
      <c r="BC84" s="20">
        <v>2.9047858942065492</v>
      </c>
      <c r="BI84" s="5">
        <v>2946</v>
      </c>
      <c r="BJ84" s="5">
        <v>3392</v>
      </c>
      <c r="BK84" s="5">
        <v>3169</v>
      </c>
      <c r="BL84" s="5">
        <v>1985</v>
      </c>
      <c r="BM84" s="5">
        <v>5766</v>
      </c>
      <c r="BN84" s="5"/>
      <c r="BO84" s="5">
        <v>3054.4937660000001</v>
      </c>
      <c r="BP84" s="5"/>
      <c r="BQ84" s="20">
        <v>43.23</v>
      </c>
      <c r="BR84" s="20">
        <v>49.83</v>
      </c>
      <c r="CI84" s="5"/>
      <c r="CU84" s="12"/>
      <c r="CY84" s="4">
        <v>40</v>
      </c>
      <c r="CZ84" s="4">
        <v>68</v>
      </c>
      <c r="DA84" s="4">
        <v>92</v>
      </c>
      <c r="DB84" s="4">
        <v>197</v>
      </c>
      <c r="DC84" s="4">
        <v>13</v>
      </c>
      <c r="DE84" s="4">
        <v>38</v>
      </c>
      <c r="DF84" s="4">
        <v>30</v>
      </c>
      <c r="DG84" s="12">
        <v>53.979495999999997</v>
      </c>
      <c r="DH84" s="12">
        <v>38.760299680000003</v>
      </c>
      <c r="DI84" s="12">
        <v>46.36989784</v>
      </c>
      <c r="DJ84" s="12">
        <v>-15.219196319999995</v>
      </c>
      <c r="DM84" s="4">
        <v>44</v>
      </c>
      <c r="DN84" s="16">
        <v>0.20402755049600002</v>
      </c>
      <c r="DO84" s="4">
        <v>49.6</v>
      </c>
      <c r="DP84" s="4">
        <v>67.7</v>
      </c>
      <c r="DQ84" s="12">
        <v>69.2</v>
      </c>
      <c r="DR84" s="20">
        <v>0.51129943502824859</v>
      </c>
      <c r="DS84" s="49">
        <f t="shared" si="21"/>
        <v>0.55367231638418091</v>
      </c>
      <c r="DT84" s="20">
        <v>7.7554499999999998E-2</v>
      </c>
      <c r="DU84" s="4">
        <v>145</v>
      </c>
      <c r="DV84" s="4">
        <v>33</v>
      </c>
      <c r="DW84" s="12">
        <v>35.6</v>
      </c>
      <c r="DX84" s="4">
        <f t="shared" si="22"/>
        <v>112</v>
      </c>
      <c r="DY84" s="49">
        <f t="shared" si="23"/>
        <v>0.77241379310344827</v>
      </c>
      <c r="DZ84" s="16">
        <f t="shared" si="24"/>
        <v>0.78321678321678323</v>
      </c>
      <c r="EA84" s="16">
        <f t="shared" si="25"/>
        <v>0.79432624113475181</v>
      </c>
      <c r="EB84" s="16">
        <f t="shared" si="26"/>
        <v>0.25951659053114845</v>
      </c>
      <c r="EC84" s="16">
        <f t="shared" si="27"/>
        <v>0.26835744040292403</v>
      </c>
      <c r="ED84" s="16">
        <f t="shared" si="28"/>
        <v>0.27791988767773745</v>
      </c>
      <c r="EE84" s="20">
        <f t="shared" si="29"/>
        <v>4.3939393939393936</v>
      </c>
      <c r="EF84" s="20">
        <f t="shared" si="30"/>
        <v>1.480226180954094</v>
      </c>
      <c r="EG84" s="16">
        <v>-0.55416944000000001</v>
      </c>
      <c r="EH84" s="4">
        <v>96</v>
      </c>
      <c r="EI84" s="4">
        <v>233</v>
      </c>
      <c r="EJ84" s="4">
        <v>126</v>
      </c>
      <c r="EK84" s="32">
        <v>40</v>
      </c>
      <c r="EL84" s="4">
        <v>37</v>
      </c>
      <c r="EM84" s="55">
        <v>0.84120171673819744</v>
      </c>
      <c r="EN84" s="12">
        <v>3.1</v>
      </c>
      <c r="EO84" s="12">
        <v>7.7</v>
      </c>
      <c r="EP84" s="4" t="s">
        <v>561</v>
      </c>
      <c r="EQ84" s="20">
        <v>35.44</v>
      </c>
      <c r="ER84" s="4">
        <v>2.1</v>
      </c>
      <c r="ES84" s="4">
        <v>3.2</v>
      </c>
      <c r="ET84" s="4">
        <v>2.7</v>
      </c>
      <c r="EU84" s="4">
        <v>2.5</v>
      </c>
      <c r="EV84" s="12">
        <v>5</v>
      </c>
      <c r="EW84" s="20">
        <f t="shared" si="32"/>
        <v>3.1</v>
      </c>
      <c r="EZ84" s="4">
        <v>97</v>
      </c>
      <c r="FB84" s="4">
        <v>127</v>
      </c>
      <c r="FC84" s="4">
        <v>101</v>
      </c>
      <c r="FD84" s="4">
        <v>77</v>
      </c>
      <c r="FE84" s="4">
        <v>120</v>
      </c>
      <c r="FF84" s="4">
        <v>5.2</v>
      </c>
      <c r="FG84" s="4">
        <v>78</v>
      </c>
      <c r="FJ84" s="4">
        <v>216</v>
      </c>
      <c r="FK84" s="4">
        <v>48.9</v>
      </c>
      <c r="FM84" s="4">
        <v>199</v>
      </c>
      <c r="FN84" s="4">
        <v>73</v>
      </c>
      <c r="FO84" s="4">
        <v>0.251</v>
      </c>
      <c r="FP84" s="4">
        <v>7.2</v>
      </c>
      <c r="FQ84" s="4">
        <v>5.2</v>
      </c>
      <c r="FR84" s="4">
        <v>19</v>
      </c>
      <c r="FS84" s="4">
        <v>21</v>
      </c>
      <c r="FT84" s="4">
        <v>21</v>
      </c>
      <c r="FV84" s="12">
        <v>4.9000000000000004</v>
      </c>
      <c r="FW84" s="4">
        <v>70</v>
      </c>
      <c r="FX84" s="4">
        <v>70</v>
      </c>
    </row>
    <row r="85" spans="1:180">
      <c r="A85" s="4" t="s">
        <v>562</v>
      </c>
      <c r="B85" s="4" t="s">
        <v>403</v>
      </c>
      <c r="C85" s="4">
        <v>0</v>
      </c>
      <c r="D85" s="4">
        <v>0</v>
      </c>
      <c r="E85" s="4">
        <v>1</v>
      </c>
      <c r="F85" s="4">
        <v>0</v>
      </c>
      <c r="G85" s="4">
        <v>0</v>
      </c>
      <c r="H85" s="4">
        <v>0</v>
      </c>
      <c r="I85" s="4">
        <v>0</v>
      </c>
      <c r="J85" s="4">
        <v>0</v>
      </c>
      <c r="K85" s="4">
        <v>0</v>
      </c>
      <c r="L85" s="4">
        <v>0</v>
      </c>
      <c r="M85" s="4">
        <v>0</v>
      </c>
      <c r="N85" s="4">
        <v>1</v>
      </c>
      <c r="O85" s="4">
        <v>1</v>
      </c>
      <c r="P85" s="4">
        <v>0</v>
      </c>
      <c r="Q85" s="4">
        <v>0</v>
      </c>
      <c r="R85" s="20">
        <v>7.4571428571428573</v>
      </c>
      <c r="S85" s="20">
        <v>0</v>
      </c>
      <c r="T85" s="4">
        <v>1.1399999999999999</v>
      </c>
      <c r="U85" s="5">
        <v>20607000</v>
      </c>
      <c r="V85" s="12">
        <v>2.9</v>
      </c>
      <c r="W85" s="12">
        <v>7.2</v>
      </c>
      <c r="X85" s="12">
        <v>7.2</v>
      </c>
      <c r="Y85" s="12">
        <v>6.5</v>
      </c>
      <c r="Z85" s="12">
        <v>5.5</v>
      </c>
      <c r="AA85" s="12">
        <v>5.4</v>
      </c>
      <c r="AB85" s="12">
        <v>6.3</v>
      </c>
      <c r="AC85" s="12">
        <v>0.5</v>
      </c>
      <c r="AD85" s="12">
        <v>1.2</v>
      </c>
      <c r="AE85" s="12">
        <v>-1.8</v>
      </c>
      <c r="AF85" s="12">
        <v>42.9</v>
      </c>
      <c r="AG85" s="12">
        <v>71.8</v>
      </c>
      <c r="AH85" s="12">
        <v>57.35</v>
      </c>
      <c r="AI85" s="12">
        <v>28.9</v>
      </c>
      <c r="AJ85" s="12"/>
      <c r="AK85" s="4">
        <v>56.8</v>
      </c>
      <c r="AL85" s="20">
        <v>0.214</v>
      </c>
      <c r="AM85" s="20">
        <v>3.0390000000000001</v>
      </c>
      <c r="AN85" s="20">
        <v>1.6265000000000001</v>
      </c>
      <c r="AO85" s="20">
        <f t="shared" si="31"/>
        <v>2.8250000000000002</v>
      </c>
      <c r="AP85" s="5">
        <v>5573000</v>
      </c>
      <c r="AQ85" s="14">
        <v>2.9</v>
      </c>
      <c r="AR85" s="14">
        <v>27.1</v>
      </c>
      <c r="AS85" s="14">
        <v>27.7</v>
      </c>
      <c r="AT85" s="14">
        <v>44.1</v>
      </c>
      <c r="AU85" s="14">
        <v>43.2</v>
      </c>
      <c r="AV85" s="14">
        <v>9.6</v>
      </c>
      <c r="AW85" s="14">
        <v>10.1</v>
      </c>
      <c r="BB85" s="27">
        <v>0.93522030930843303</v>
      </c>
      <c r="BI85" s="5">
        <v>3427</v>
      </c>
      <c r="BJ85" s="5">
        <v>3205</v>
      </c>
      <c r="BK85" s="5">
        <v>3316</v>
      </c>
      <c r="BL85" s="5"/>
      <c r="BM85" s="5"/>
      <c r="BN85" s="5"/>
      <c r="BO85" s="5"/>
      <c r="BP85" s="5"/>
      <c r="CE85" s="32">
        <v>60</v>
      </c>
      <c r="CF85" s="32">
        <v>73</v>
      </c>
      <c r="CG85" s="27">
        <v>0.82191780821917804</v>
      </c>
      <c r="CI85" s="5"/>
      <c r="CU85" s="12"/>
      <c r="CV85" s="4">
        <v>2</v>
      </c>
      <c r="CY85" s="4">
        <v>40</v>
      </c>
      <c r="CZ85" s="4">
        <v>61</v>
      </c>
      <c r="DA85" s="4">
        <v>79</v>
      </c>
      <c r="DB85" s="4">
        <v>171</v>
      </c>
      <c r="DE85" s="4">
        <v>40</v>
      </c>
      <c r="DF85" s="4">
        <v>30</v>
      </c>
      <c r="DG85" s="12">
        <v>53.131866459999998</v>
      </c>
      <c r="DH85" s="12">
        <v>16.103200910000002</v>
      </c>
      <c r="DI85" s="12">
        <v>34.617533684999998</v>
      </c>
      <c r="DJ85" s="12">
        <v>-37.028665549999999</v>
      </c>
      <c r="DK85" s="4">
        <v>0.35</v>
      </c>
      <c r="DL85" s="4">
        <v>3.2</v>
      </c>
      <c r="DM85" s="4">
        <v>35</v>
      </c>
      <c r="DN85" s="16">
        <v>0.12116136789749998</v>
      </c>
      <c r="DO85" s="4">
        <v>48.5</v>
      </c>
      <c r="DP85" s="4">
        <v>66.099999999999994</v>
      </c>
      <c r="DQ85" s="12">
        <v>62.4</v>
      </c>
      <c r="DR85" s="20">
        <v>0.48219178082191766</v>
      </c>
      <c r="DS85" s="49">
        <f t="shared" si="21"/>
        <v>0.38082191780821911</v>
      </c>
      <c r="DT85" s="20">
        <v>6.8899219999999997E-2</v>
      </c>
      <c r="DU85" s="4">
        <v>117</v>
      </c>
      <c r="DV85" s="4">
        <v>94</v>
      </c>
      <c r="DW85" s="12">
        <v>101.4</v>
      </c>
      <c r="DX85" s="4">
        <f t="shared" si="22"/>
        <v>23</v>
      </c>
      <c r="DY85" s="49">
        <f t="shared" si="23"/>
        <v>0.19658119658119658</v>
      </c>
      <c r="DZ85" s="16">
        <f t="shared" si="24"/>
        <v>0.2</v>
      </c>
      <c r="EA85" s="16">
        <f t="shared" si="25"/>
        <v>0.20353982300884957</v>
      </c>
      <c r="EB85" s="16">
        <f t="shared" si="26"/>
        <v>3.8374386383124744E-2</v>
      </c>
      <c r="EC85" s="16">
        <f t="shared" si="27"/>
        <v>3.9167963777102403E-2</v>
      </c>
      <c r="ED85" s="16">
        <f t="shared" si="28"/>
        <v>3.9993633127893342E-2</v>
      </c>
      <c r="EE85" s="20">
        <f t="shared" si="29"/>
        <v>1.2446808510638299</v>
      </c>
      <c r="EF85" s="20">
        <f t="shared" si="30"/>
        <v>0.21887915252775247</v>
      </c>
      <c r="EG85" s="16">
        <v>0.77838088999999999</v>
      </c>
      <c r="EH85" s="4">
        <v>39</v>
      </c>
      <c r="EI85" s="4">
        <v>171</v>
      </c>
      <c r="EJ85" s="4">
        <v>83</v>
      </c>
      <c r="EK85" s="32">
        <v>71</v>
      </c>
      <c r="EL85" s="4">
        <v>122</v>
      </c>
      <c r="EM85" s="55">
        <v>0.28654970760233917</v>
      </c>
      <c r="EN85" s="12">
        <v>3.6</v>
      </c>
      <c r="EO85" s="12">
        <v>-2.4</v>
      </c>
      <c r="EP85" s="4" t="s">
        <v>563</v>
      </c>
      <c r="EQ85" s="20">
        <v>33.200000000000003</v>
      </c>
      <c r="EY85" s="4">
        <v>0.433</v>
      </c>
      <c r="EZ85" s="4">
        <v>96</v>
      </c>
      <c r="FA85" s="12">
        <v>58</v>
      </c>
      <c r="FB85" s="4">
        <v>104</v>
      </c>
      <c r="FC85" s="4">
        <v>103</v>
      </c>
      <c r="FD85" s="4">
        <v>54</v>
      </c>
      <c r="FE85" s="4">
        <v>310</v>
      </c>
      <c r="FF85" s="4">
        <v>5.7</v>
      </c>
      <c r="FG85" s="4">
        <v>79</v>
      </c>
      <c r="FH85" s="4">
        <v>42.2</v>
      </c>
      <c r="FI85" s="4">
        <v>69.5</v>
      </c>
      <c r="FJ85" s="4">
        <v>327</v>
      </c>
      <c r="FK85" s="12">
        <v>43</v>
      </c>
      <c r="FM85" s="4">
        <v>213</v>
      </c>
      <c r="FN85" s="4">
        <v>64</v>
      </c>
      <c r="FP85" s="4">
        <v>1.6</v>
      </c>
      <c r="FQ85" s="12">
        <v>5</v>
      </c>
      <c r="FR85" s="4">
        <v>16</v>
      </c>
      <c r="FS85" s="4">
        <v>16</v>
      </c>
      <c r="FT85" s="4">
        <v>6</v>
      </c>
      <c r="FU85" s="4">
        <v>13.9</v>
      </c>
      <c r="FV85" s="12">
        <v>6.4</v>
      </c>
      <c r="FW85" s="4">
        <v>106</v>
      </c>
      <c r="FX85" s="4">
        <v>126</v>
      </c>
    </row>
    <row r="86" spans="1:180">
      <c r="A86" s="4" t="s">
        <v>564</v>
      </c>
      <c r="B86" s="4" t="s">
        <v>407</v>
      </c>
      <c r="C86" s="4">
        <v>1</v>
      </c>
      <c r="D86" s="4">
        <v>0</v>
      </c>
      <c r="E86" s="4">
        <v>0</v>
      </c>
      <c r="F86" s="4">
        <v>0</v>
      </c>
      <c r="G86" s="4">
        <v>0</v>
      </c>
      <c r="H86" s="4">
        <v>0</v>
      </c>
      <c r="I86" s="4">
        <v>0</v>
      </c>
      <c r="J86" s="4">
        <v>0</v>
      </c>
      <c r="K86" s="4">
        <v>0</v>
      </c>
      <c r="L86" s="4">
        <v>0</v>
      </c>
      <c r="M86" s="4">
        <v>0</v>
      </c>
      <c r="N86" s="4">
        <v>0</v>
      </c>
      <c r="O86" s="4">
        <v>0</v>
      </c>
      <c r="P86" s="4">
        <v>0</v>
      </c>
      <c r="Q86" s="4">
        <v>0</v>
      </c>
      <c r="R86" s="20">
        <v>0</v>
      </c>
      <c r="S86" s="20">
        <v>10</v>
      </c>
      <c r="U86" s="5">
        <v>3554000</v>
      </c>
      <c r="V86" s="12">
        <v>0.3</v>
      </c>
      <c r="W86" s="12">
        <v>3.8</v>
      </c>
      <c r="X86" s="12">
        <v>3.8</v>
      </c>
      <c r="Y86" s="12">
        <v>3.2</v>
      </c>
      <c r="Z86" s="12">
        <v>2.1</v>
      </c>
      <c r="AA86" s="12">
        <v>1.9</v>
      </c>
      <c r="AB86" s="12">
        <v>2.85</v>
      </c>
      <c r="AC86" s="12">
        <v>0.9</v>
      </c>
      <c r="AD86" s="12">
        <v>3.3</v>
      </c>
      <c r="AE86" s="12">
        <v>-1.9</v>
      </c>
      <c r="AF86" s="12">
        <v>45.8</v>
      </c>
      <c r="AG86" s="12">
        <v>56.9</v>
      </c>
      <c r="AH86" s="12">
        <v>51.35</v>
      </c>
      <c r="AI86" s="12">
        <v>11.1</v>
      </c>
      <c r="AJ86" s="12"/>
      <c r="AK86" s="12">
        <v>99</v>
      </c>
      <c r="AL86" s="20">
        <v>6.4480000000000004</v>
      </c>
      <c r="AM86" s="20">
        <v>8.0079999999999991</v>
      </c>
      <c r="AN86" s="20">
        <v>7.2279999999999998</v>
      </c>
      <c r="AO86" s="20">
        <f t="shared" si="31"/>
        <v>1.5599999999999987</v>
      </c>
      <c r="AP86" s="5">
        <v>1435000</v>
      </c>
      <c r="AQ86" s="14">
        <v>0.8</v>
      </c>
      <c r="AR86" s="14">
        <v>37</v>
      </c>
      <c r="AS86" s="14">
        <v>42.5</v>
      </c>
      <c r="AT86" s="14">
        <v>53</v>
      </c>
      <c r="AU86" s="14">
        <v>53.9</v>
      </c>
      <c r="AV86" s="14">
        <v>20.9</v>
      </c>
      <c r="AW86" s="14">
        <v>27</v>
      </c>
      <c r="AX86" s="5">
        <v>4834.223328</v>
      </c>
      <c r="AY86" s="5">
        <v>17296.697970000001</v>
      </c>
      <c r="AZ86" s="5">
        <v>21937.406319999998</v>
      </c>
      <c r="BA86" s="20">
        <v>2.546474358974359</v>
      </c>
      <c r="BB86" s="27">
        <v>2.80096647538508</v>
      </c>
      <c r="BC86" s="20">
        <v>4.9971997510889858</v>
      </c>
      <c r="BD86" s="5">
        <v>954</v>
      </c>
      <c r="BE86" s="5">
        <v>1773</v>
      </c>
      <c r="BF86" s="5">
        <v>2495</v>
      </c>
      <c r="BG86" s="5">
        <v>4368</v>
      </c>
      <c r="BH86" s="5">
        <v>11123</v>
      </c>
      <c r="BI86" s="5">
        <v>3311</v>
      </c>
      <c r="BJ86" s="5">
        <v>9274</v>
      </c>
      <c r="BK86" s="5">
        <v>6292.5</v>
      </c>
      <c r="BL86" s="5">
        <v>3214</v>
      </c>
      <c r="BM86" s="5">
        <v>16061</v>
      </c>
      <c r="BN86" s="5">
        <v>14131.1841</v>
      </c>
      <c r="BO86" s="5">
        <v>8826.1697559999993</v>
      </c>
      <c r="BP86" s="5">
        <v>17110</v>
      </c>
      <c r="BQ86" s="20">
        <v>36.31</v>
      </c>
      <c r="BR86" s="20">
        <v>36.31</v>
      </c>
      <c r="CE86" s="32">
        <v>158</v>
      </c>
      <c r="CF86" s="32">
        <v>655</v>
      </c>
      <c r="CG86" s="27">
        <v>0.24122137404580152</v>
      </c>
      <c r="CH86" s="5">
        <v>437000</v>
      </c>
      <c r="CI86" s="5">
        <v>449000</v>
      </c>
      <c r="CJ86" s="4">
        <v>-2.6</v>
      </c>
      <c r="CK86" s="12">
        <v>36</v>
      </c>
      <c r="CL86" s="12">
        <v>48.9</v>
      </c>
      <c r="CN86" s="12">
        <v>41</v>
      </c>
      <c r="CO86" s="12">
        <v>56</v>
      </c>
      <c r="CQ86" s="4" t="s">
        <v>415</v>
      </c>
      <c r="CR86" s="4">
        <v>1</v>
      </c>
      <c r="CS86" s="4" t="s">
        <v>417</v>
      </c>
      <c r="CT86" s="4" t="s">
        <v>416</v>
      </c>
      <c r="CU86" s="12">
        <v>90</v>
      </c>
      <c r="CV86" s="4">
        <v>2</v>
      </c>
      <c r="CW86" s="4">
        <v>4</v>
      </c>
      <c r="CX86" s="20">
        <v>0.18253717773975253</v>
      </c>
      <c r="CY86" s="4">
        <v>125</v>
      </c>
      <c r="CZ86" s="4">
        <v>160</v>
      </c>
      <c r="DA86" s="4">
        <v>190</v>
      </c>
      <c r="DB86" s="4">
        <v>404</v>
      </c>
      <c r="DG86" s="12">
        <v>36.57612228</v>
      </c>
      <c r="DH86" s="12">
        <v>14.34370041</v>
      </c>
      <c r="DI86" s="12">
        <v>25.459911345000002</v>
      </c>
      <c r="DJ86" s="12">
        <v>-22.23242187</v>
      </c>
      <c r="DM86" s="4">
        <v>68</v>
      </c>
      <c r="DN86" s="16">
        <v>0.17312739714600003</v>
      </c>
      <c r="DO86" s="12">
        <v>69.599999999999994</v>
      </c>
      <c r="DP86" s="4">
        <v>75.400000000000006</v>
      </c>
      <c r="DQ86" s="12">
        <v>76.3</v>
      </c>
      <c r="DR86" s="20">
        <v>0.37662337662337725</v>
      </c>
      <c r="DS86" s="49">
        <f t="shared" si="21"/>
        <v>0.4350649350649351</v>
      </c>
      <c r="DT86" s="20">
        <v>-4.5268269999999999E-2</v>
      </c>
      <c r="DU86" s="4">
        <v>31</v>
      </c>
      <c r="DV86" s="4">
        <v>6</v>
      </c>
      <c r="DW86" s="12">
        <v>5.3666999999999998</v>
      </c>
      <c r="DX86" s="4">
        <f t="shared" si="22"/>
        <v>25</v>
      </c>
      <c r="DY86" s="49">
        <f t="shared" si="23"/>
        <v>0.80645161290322576</v>
      </c>
      <c r="DZ86" s="16">
        <f t="shared" si="24"/>
        <v>0.86206896551724133</v>
      </c>
      <c r="EA86" s="16">
        <f t="shared" si="25"/>
        <v>0.92592592592592593</v>
      </c>
      <c r="EB86" s="16">
        <f t="shared" si="26"/>
        <v>0.28791906818923307</v>
      </c>
      <c r="EC86" s="16">
        <f t="shared" si="27"/>
        <v>0.34772142559340891</v>
      </c>
      <c r="ED86" s="16">
        <f t="shared" si="28"/>
        <v>0.45738581302919623</v>
      </c>
      <c r="EE86" s="20">
        <f t="shared" si="29"/>
        <v>5.166666666666667</v>
      </c>
      <c r="EF86" s="20">
        <f t="shared" si="30"/>
        <v>1.6422277352570913</v>
      </c>
      <c r="EG86" s="16">
        <v>-0.20419888</v>
      </c>
      <c r="EH86" s="4">
        <v>164</v>
      </c>
      <c r="EI86" s="4">
        <v>36</v>
      </c>
      <c r="EJ86" s="4">
        <v>14</v>
      </c>
      <c r="EK86" s="32">
        <v>7</v>
      </c>
      <c r="EL86" s="4">
        <v>7</v>
      </c>
      <c r="EM86" s="55">
        <v>0.80555555555555558</v>
      </c>
      <c r="EN86" s="12">
        <v>4.5999999999999996</v>
      </c>
      <c r="EO86" s="12">
        <v>4.4000000000000004</v>
      </c>
      <c r="EP86" s="4" t="s">
        <v>565</v>
      </c>
      <c r="EQ86" s="20">
        <v>53.2</v>
      </c>
      <c r="ER86" s="4">
        <v>6.7</v>
      </c>
      <c r="ES86" s="12">
        <v>5</v>
      </c>
      <c r="ET86" s="4">
        <v>4.2</v>
      </c>
      <c r="EU86" s="4">
        <v>4.2</v>
      </c>
      <c r="EV86" s="4">
        <v>3.9</v>
      </c>
      <c r="EW86" s="20">
        <f t="shared" ref="EW86:EW91" si="33">AVERAGE(ER86:EV86)</f>
        <v>4.7999999999999989</v>
      </c>
      <c r="EY86" s="4">
        <v>0.85099999999999998</v>
      </c>
      <c r="EZ86" s="4">
        <v>99</v>
      </c>
      <c r="FA86" s="12">
        <v>79</v>
      </c>
      <c r="FB86" s="4">
        <v>107</v>
      </c>
      <c r="FC86" s="4">
        <v>108</v>
      </c>
      <c r="FE86" s="4">
        <v>10</v>
      </c>
      <c r="FF86" s="4">
        <v>1.9</v>
      </c>
      <c r="FG86" s="4">
        <v>50</v>
      </c>
      <c r="FH86" s="12">
        <v>99</v>
      </c>
      <c r="FI86" s="12">
        <v>99</v>
      </c>
      <c r="FK86" s="12">
        <v>92</v>
      </c>
      <c r="FM86" s="4">
        <v>119</v>
      </c>
      <c r="FN86" s="4">
        <v>105</v>
      </c>
      <c r="FO86" s="4">
        <v>0.52100000000000002</v>
      </c>
      <c r="FP86" s="4">
        <v>2.2000000000000002</v>
      </c>
      <c r="FQ86" s="4">
        <v>0.3</v>
      </c>
      <c r="FR86" s="4">
        <v>26</v>
      </c>
      <c r="FS86" s="4">
        <v>32</v>
      </c>
      <c r="FT86" s="4">
        <v>44</v>
      </c>
      <c r="FU86" s="4">
        <v>25.8</v>
      </c>
      <c r="FV86" s="12">
        <v>13.7</v>
      </c>
      <c r="FW86" s="4">
        <v>19</v>
      </c>
      <c r="FX86" s="4">
        <v>17</v>
      </c>
    </row>
    <row r="87" spans="1:180">
      <c r="A87" s="4" t="s">
        <v>566</v>
      </c>
      <c r="B87" s="4" t="s">
        <v>407</v>
      </c>
      <c r="C87" s="4">
        <v>0</v>
      </c>
      <c r="D87" s="4">
        <v>0</v>
      </c>
      <c r="E87" s="4">
        <v>1</v>
      </c>
      <c r="F87" s="4">
        <v>0</v>
      </c>
      <c r="G87" s="4">
        <v>0</v>
      </c>
      <c r="H87" s="4">
        <v>0</v>
      </c>
      <c r="I87" s="4">
        <v>0</v>
      </c>
      <c r="J87" s="4">
        <v>0</v>
      </c>
      <c r="K87" s="4">
        <v>0</v>
      </c>
      <c r="L87" s="4">
        <v>0</v>
      </c>
      <c r="M87" s="4">
        <v>0</v>
      </c>
      <c r="N87" s="4">
        <v>1</v>
      </c>
      <c r="O87" s="4">
        <v>1</v>
      </c>
      <c r="P87" s="4">
        <v>0</v>
      </c>
      <c r="Q87" s="4">
        <v>0</v>
      </c>
      <c r="R87" s="20">
        <v>0</v>
      </c>
      <c r="S87" s="20">
        <v>9.1999999999999993</v>
      </c>
      <c r="T87" s="4">
        <v>5.85</v>
      </c>
      <c r="U87" s="5">
        <v>5664000</v>
      </c>
      <c r="V87" s="12">
        <v>2.4</v>
      </c>
      <c r="W87" s="12">
        <v>3.9</v>
      </c>
      <c r="X87" s="12">
        <v>3.9</v>
      </c>
      <c r="Y87" s="12">
        <v>3.3</v>
      </c>
      <c r="Z87" s="12">
        <v>2.8</v>
      </c>
      <c r="AA87" s="12">
        <v>2.8</v>
      </c>
      <c r="AB87" s="12">
        <v>3.35</v>
      </c>
      <c r="AC87" s="12">
        <v>0.8</v>
      </c>
      <c r="AD87" s="12">
        <v>1</v>
      </c>
      <c r="AE87" s="12">
        <v>-1.1000000000000001</v>
      </c>
      <c r="AF87" s="12">
        <v>77</v>
      </c>
      <c r="AG87" s="12">
        <v>90.3</v>
      </c>
      <c r="AH87" s="12">
        <v>83.65</v>
      </c>
      <c r="AI87" s="12">
        <v>13.3</v>
      </c>
      <c r="AJ87" s="12"/>
      <c r="AK87" s="12">
        <v>95</v>
      </c>
      <c r="AL87" s="20">
        <v>6.8419999999999996</v>
      </c>
      <c r="AM87" s="20">
        <v>9.41</v>
      </c>
      <c r="AN87" s="20">
        <v>8.1259999999999994</v>
      </c>
      <c r="AO87" s="20">
        <f t="shared" si="31"/>
        <v>2.5680000000000005</v>
      </c>
      <c r="AP87" s="5">
        <v>2365000</v>
      </c>
      <c r="AQ87" s="14">
        <v>3.1</v>
      </c>
      <c r="AR87" s="14">
        <v>37.4</v>
      </c>
      <c r="AS87" s="14">
        <v>43.4</v>
      </c>
      <c r="AT87" s="14">
        <v>49.6</v>
      </c>
      <c r="AU87" s="14">
        <v>50.6</v>
      </c>
      <c r="AV87" s="14">
        <v>25.2</v>
      </c>
      <c r="AW87" s="14">
        <v>33.4</v>
      </c>
      <c r="AX87" s="5">
        <v>5611.995371</v>
      </c>
      <c r="AY87" s="5">
        <v>16393.92239</v>
      </c>
      <c r="AZ87" s="5">
        <v>16622.397830000002</v>
      </c>
      <c r="BB87" s="27">
        <v>2.6741443773367846</v>
      </c>
      <c r="BC87" s="20">
        <v>4.0482566953006565</v>
      </c>
      <c r="BI87" s="5">
        <v>3477</v>
      </c>
      <c r="BJ87" s="5">
        <v>9298</v>
      </c>
      <c r="BK87" s="5">
        <v>6387.5</v>
      </c>
      <c r="BL87" s="5">
        <v>3958</v>
      </c>
      <c r="BM87" s="5">
        <v>16023</v>
      </c>
      <c r="BN87" s="5"/>
      <c r="BO87" s="5"/>
      <c r="BP87" s="5">
        <v>15870</v>
      </c>
      <c r="BQ87" s="4"/>
      <c r="CH87" s="5">
        <v>450000</v>
      </c>
      <c r="CI87" s="5">
        <v>1850000</v>
      </c>
      <c r="CJ87" s="4">
        <v>-75.7</v>
      </c>
      <c r="CK87" s="12">
        <v>23.1</v>
      </c>
      <c r="CL87" s="12">
        <v>23</v>
      </c>
      <c r="CN87" s="12">
        <v>132.80000000000001</v>
      </c>
      <c r="CO87" s="12">
        <v>146</v>
      </c>
      <c r="CU87" s="12"/>
      <c r="CV87" s="4">
        <v>3</v>
      </c>
      <c r="CW87" s="4">
        <v>2</v>
      </c>
      <c r="CX87" s="20">
        <v>1.7862702646970208E-3</v>
      </c>
      <c r="CY87" s="4">
        <v>45</v>
      </c>
      <c r="CZ87" s="4">
        <v>73</v>
      </c>
      <c r="DA87" s="4">
        <v>101</v>
      </c>
      <c r="DB87" s="4">
        <v>187</v>
      </c>
      <c r="DG87" s="12">
        <v>14.398515700000001</v>
      </c>
      <c r="DH87" s="12">
        <v>4.1273999210000003</v>
      </c>
      <c r="DI87" s="12">
        <v>9.2629578105000014</v>
      </c>
      <c r="DJ87" s="12">
        <v>-10.271115779000001</v>
      </c>
      <c r="DM87" s="4">
        <v>28</v>
      </c>
      <c r="DN87" s="16">
        <v>2.5936281869400005E-2</v>
      </c>
      <c r="DO87" s="4">
        <v>68.599999999999994</v>
      </c>
      <c r="DP87" s="4">
        <v>76.599999999999994</v>
      </c>
      <c r="DQ87" s="12">
        <v>77.8</v>
      </c>
      <c r="DR87" s="20">
        <v>0.48780487804878031</v>
      </c>
      <c r="DS87" s="49">
        <f t="shared" si="21"/>
        <v>0.5609756097560975</v>
      </c>
      <c r="DT87" s="20">
        <v>-1.9629899999999999E-2</v>
      </c>
      <c r="DU87" s="4">
        <v>32</v>
      </c>
      <c r="DV87" s="4">
        <v>8</v>
      </c>
      <c r="DW87" s="12">
        <v>6.3</v>
      </c>
      <c r="DX87" s="4">
        <f t="shared" si="22"/>
        <v>24</v>
      </c>
      <c r="DY87" s="49">
        <f t="shared" si="23"/>
        <v>0.75</v>
      </c>
      <c r="DZ87" s="16">
        <f t="shared" si="24"/>
        <v>0.8</v>
      </c>
      <c r="EA87" s="16">
        <f t="shared" si="25"/>
        <v>0.8571428571428571</v>
      </c>
      <c r="EB87" s="16">
        <f t="shared" si="26"/>
        <v>0.24304825215191092</v>
      </c>
      <c r="EC87" s="16">
        <f t="shared" si="27"/>
        <v>0.28250158019108251</v>
      </c>
      <c r="ED87" s="16">
        <f t="shared" si="28"/>
        <v>0.34196612088830897</v>
      </c>
      <c r="EE87" s="20">
        <f t="shared" si="29"/>
        <v>4</v>
      </c>
      <c r="EF87" s="20">
        <f t="shared" si="30"/>
        <v>1.3862943611198908</v>
      </c>
      <c r="EG87" s="16">
        <v>4.1198449999999998E-2</v>
      </c>
      <c r="EH87" s="4">
        <v>161</v>
      </c>
      <c r="EI87" s="4">
        <v>39</v>
      </c>
      <c r="EJ87" s="4">
        <v>19</v>
      </c>
      <c r="EK87" s="32">
        <v>9</v>
      </c>
      <c r="EL87" s="4">
        <v>9</v>
      </c>
      <c r="EM87" s="55">
        <v>0.76923076923076927</v>
      </c>
      <c r="EN87" s="12">
        <v>3.6</v>
      </c>
      <c r="EO87" s="12">
        <v>5</v>
      </c>
      <c r="EP87" s="4" t="s">
        <v>567</v>
      </c>
      <c r="EQ87" s="20">
        <v>31.47</v>
      </c>
      <c r="ER87" s="4">
        <v>4.2</v>
      </c>
      <c r="ES87" s="12">
        <v>3</v>
      </c>
      <c r="ET87" s="4">
        <v>2.5</v>
      </c>
      <c r="EU87" s="4">
        <v>2.2999999999999998</v>
      </c>
      <c r="EV87" s="4">
        <v>2.1</v>
      </c>
      <c r="EW87" s="20">
        <f t="shared" si="33"/>
        <v>2.82</v>
      </c>
      <c r="EY87" s="4">
        <v>0.872</v>
      </c>
      <c r="EZ87" s="4">
        <v>100</v>
      </c>
      <c r="FA87" s="4">
        <v>79.099999999999994</v>
      </c>
      <c r="FB87" s="4">
        <v>109</v>
      </c>
      <c r="FC87" s="4">
        <v>105</v>
      </c>
      <c r="FE87" s="4">
        <v>7</v>
      </c>
      <c r="FF87" s="4">
        <v>2.9</v>
      </c>
      <c r="FG87" s="4">
        <v>77</v>
      </c>
      <c r="FH87" s="12">
        <v>95</v>
      </c>
      <c r="FI87" s="12">
        <v>95</v>
      </c>
      <c r="FK87" s="4">
        <v>92.9</v>
      </c>
      <c r="FM87" s="4">
        <v>142</v>
      </c>
      <c r="FN87" s="4">
        <v>106</v>
      </c>
      <c r="FO87" s="4">
        <v>0.47499999999999998</v>
      </c>
      <c r="FP87" s="12">
        <v>1</v>
      </c>
      <c r="FR87" s="4">
        <v>30</v>
      </c>
      <c r="FS87" s="4">
        <v>38</v>
      </c>
      <c r="FU87" s="4">
        <v>32.9</v>
      </c>
      <c r="FV87" s="12">
        <v>7.5</v>
      </c>
      <c r="FW87" s="4">
        <v>21</v>
      </c>
      <c r="FX87" s="4">
        <v>23</v>
      </c>
    </row>
    <row r="88" spans="1:180">
      <c r="A88" s="4" t="s">
        <v>568</v>
      </c>
      <c r="B88" s="4" t="s">
        <v>407</v>
      </c>
      <c r="C88" s="4">
        <v>1</v>
      </c>
      <c r="D88" s="4">
        <v>0</v>
      </c>
      <c r="E88" s="4">
        <v>0</v>
      </c>
      <c r="F88" s="4">
        <v>0</v>
      </c>
      <c r="G88" s="4">
        <v>0</v>
      </c>
      <c r="H88" s="4">
        <v>0</v>
      </c>
      <c r="I88" s="4">
        <v>0</v>
      </c>
      <c r="J88" s="4">
        <v>0</v>
      </c>
      <c r="K88" s="4">
        <v>0</v>
      </c>
      <c r="L88" s="4">
        <v>0</v>
      </c>
      <c r="M88" s="4">
        <v>0</v>
      </c>
      <c r="N88" s="4">
        <v>0</v>
      </c>
      <c r="O88" s="4">
        <v>0</v>
      </c>
      <c r="P88" s="4">
        <v>0</v>
      </c>
      <c r="Q88" s="4">
        <v>0</v>
      </c>
      <c r="R88" s="20">
        <v>0</v>
      </c>
      <c r="S88" s="20">
        <v>10</v>
      </c>
      <c r="U88" s="5">
        <v>57226000</v>
      </c>
      <c r="V88" s="12">
        <v>0.1</v>
      </c>
      <c r="W88" s="12">
        <v>2.5</v>
      </c>
      <c r="X88" s="12">
        <v>2.5</v>
      </c>
      <c r="Y88" s="12">
        <v>1.7</v>
      </c>
      <c r="Z88" s="12">
        <v>1.3</v>
      </c>
      <c r="AA88" s="12">
        <v>1.2</v>
      </c>
      <c r="AB88" s="12">
        <v>1.85</v>
      </c>
      <c r="AC88" s="12">
        <v>1.9</v>
      </c>
      <c r="AD88" s="12">
        <v>2.2000000000000002</v>
      </c>
      <c r="AE88" s="12">
        <v>-1.3</v>
      </c>
      <c r="AF88" s="12">
        <v>59.4</v>
      </c>
      <c r="AG88" s="12">
        <v>66.7</v>
      </c>
      <c r="AH88" s="12">
        <v>63.05</v>
      </c>
      <c r="AI88" s="12">
        <v>7.3</v>
      </c>
      <c r="AJ88" s="12"/>
      <c r="AK88" s="4">
        <v>98.1</v>
      </c>
      <c r="AL88" s="20">
        <v>4.5599999999999996</v>
      </c>
      <c r="AM88" s="20">
        <v>6.2759999999999998</v>
      </c>
      <c r="AN88" s="20">
        <v>5.4179999999999993</v>
      </c>
      <c r="AO88" s="20">
        <f t="shared" si="31"/>
        <v>1.7160000000000002</v>
      </c>
      <c r="AP88" s="5">
        <v>25314000</v>
      </c>
      <c r="AQ88" s="14">
        <v>0.7</v>
      </c>
      <c r="AR88" s="14">
        <v>40</v>
      </c>
      <c r="AS88" s="14">
        <v>44.6</v>
      </c>
      <c r="AT88" s="14">
        <v>55.1</v>
      </c>
      <c r="AU88" s="14">
        <v>56.6</v>
      </c>
      <c r="AV88" s="14">
        <v>25.7</v>
      </c>
      <c r="AW88" s="14">
        <v>32.6</v>
      </c>
      <c r="AX88" s="5">
        <v>6892.4180399999996</v>
      </c>
      <c r="AY88" s="5">
        <v>20135.29103</v>
      </c>
      <c r="AZ88" s="5">
        <v>20770.19829</v>
      </c>
      <c r="BA88" s="20">
        <v>2.7832095353256174</v>
      </c>
      <c r="BB88" s="27">
        <v>2.7361963190184051</v>
      </c>
      <c r="BC88" s="20">
        <v>4.4258285714285712</v>
      </c>
      <c r="BD88" s="5">
        <v>1092</v>
      </c>
      <c r="BE88" s="5">
        <v>1467</v>
      </c>
      <c r="BF88" s="5">
        <v>1746</v>
      </c>
      <c r="BG88" s="5">
        <v>5789</v>
      </c>
      <c r="BH88" s="5">
        <v>16112</v>
      </c>
      <c r="BI88" s="5">
        <v>4564</v>
      </c>
      <c r="BJ88" s="5">
        <v>12488</v>
      </c>
      <c r="BK88" s="5">
        <v>8526</v>
      </c>
      <c r="BL88" s="5">
        <v>4375</v>
      </c>
      <c r="BM88" s="5">
        <v>19363</v>
      </c>
      <c r="BN88" s="5">
        <v>15230.0807</v>
      </c>
      <c r="BO88" s="5">
        <v>15185.286899999999</v>
      </c>
      <c r="BP88" s="5">
        <v>19880</v>
      </c>
      <c r="BQ88" s="20">
        <v>34.93</v>
      </c>
      <c r="BR88" s="20">
        <v>34.93</v>
      </c>
      <c r="CF88" s="32">
        <v>296</v>
      </c>
      <c r="CH88" s="5">
        <v>6392000</v>
      </c>
      <c r="CI88" s="5">
        <v>6860000</v>
      </c>
      <c r="CJ88" s="4">
        <v>-6.8</v>
      </c>
      <c r="CK88" s="12">
        <v>30.6</v>
      </c>
      <c r="CL88" s="12">
        <v>44.1</v>
      </c>
      <c r="CN88" s="12">
        <v>32.9</v>
      </c>
      <c r="CO88" s="12">
        <v>47.6</v>
      </c>
      <c r="CQ88" s="4" t="s">
        <v>415</v>
      </c>
      <c r="CR88" s="4">
        <v>3</v>
      </c>
      <c r="CS88" s="4" t="s">
        <v>416</v>
      </c>
      <c r="CT88" s="4" t="s">
        <v>417</v>
      </c>
      <c r="CU88" s="12"/>
      <c r="CV88" s="4">
        <v>4</v>
      </c>
      <c r="CW88" s="4">
        <v>3</v>
      </c>
      <c r="CX88" s="20">
        <v>0.86058428900423756</v>
      </c>
      <c r="CY88" s="4">
        <v>133</v>
      </c>
      <c r="CZ88" s="4">
        <v>168</v>
      </c>
      <c r="DA88" s="4">
        <v>198</v>
      </c>
      <c r="DB88" s="4">
        <v>390</v>
      </c>
      <c r="DG88" s="12">
        <v>30.797369</v>
      </c>
      <c r="DH88" s="12">
        <v>8.6007003780000009</v>
      </c>
      <c r="DI88" s="12">
        <v>19.699034689000001</v>
      </c>
      <c r="DJ88" s="12">
        <v>-22.196668621999997</v>
      </c>
      <c r="DM88" s="4">
        <v>55</v>
      </c>
      <c r="DN88" s="16">
        <v>0.10834469078950001</v>
      </c>
      <c r="DO88" s="12">
        <v>69.2</v>
      </c>
      <c r="DP88" s="4">
        <v>77.599999999999994</v>
      </c>
      <c r="DQ88" s="12">
        <v>78.2</v>
      </c>
      <c r="DR88" s="20">
        <v>0.53164556962025267</v>
      </c>
      <c r="DS88" s="49">
        <f t="shared" si="21"/>
        <v>0.56962025316455711</v>
      </c>
      <c r="DT88" s="20">
        <v>-1.258578E-2</v>
      </c>
      <c r="DU88" s="4">
        <v>44</v>
      </c>
      <c r="DV88" s="4">
        <v>6</v>
      </c>
      <c r="DW88" s="12">
        <v>6</v>
      </c>
      <c r="DX88" s="4">
        <f t="shared" si="22"/>
        <v>38</v>
      </c>
      <c r="DY88" s="49">
        <f t="shared" si="23"/>
        <v>0.86363636363636365</v>
      </c>
      <c r="DZ88" s="16">
        <f t="shared" si="24"/>
        <v>0.90476190476190477</v>
      </c>
      <c r="EA88" s="16">
        <f t="shared" si="25"/>
        <v>0.95</v>
      </c>
      <c r="EB88" s="16">
        <f t="shared" si="26"/>
        <v>0.34931734748708154</v>
      </c>
      <c r="EC88" s="16">
        <f t="shared" si="27"/>
        <v>0.41273243325445425</v>
      </c>
      <c r="ED88" s="16">
        <f t="shared" si="28"/>
        <v>0.52645747559542255</v>
      </c>
      <c r="EE88" s="20">
        <f t="shared" si="29"/>
        <v>7.333333333333333</v>
      </c>
      <c r="EF88" s="20">
        <f t="shared" si="30"/>
        <v>1.9924301646902061</v>
      </c>
      <c r="EG88" s="16">
        <v>-0.67061864000000004</v>
      </c>
      <c r="EH88" s="4">
        <v>164</v>
      </c>
      <c r="EI88" s="4">
        <v>50</v>
      </c>
      <c r="EJ88" s="4">
        <v>17</v>
      </c>
      <c r="EK88" s="32">
        <v>8</v>
      </c>
      <c r="EL88" s="4">
        <v>7</v>
      </c>
      <c r="EM88" s="55">
        <v>0.86</v>
      </c>
      <c r="EN88" s="12">
        <v>5.3</v>
      </c>
      <c r="EO88" s="12">
        <v>5.7</v>
      </c>
      <c r="EP88" s="4" t="s">
        <v>569</v>
      </c>
      <c r="EQ88" s="20">
        <v>41.53</v>
      </c>
      <c r="ER88" s="4">
        <v>5.6</v>
      </c>
      <c r="ES88" s="4">
        <v>5.4</v>
      </c>
      <c r="ET88" s="4">
        <v>3.6</v>
      </c>
      <c r="EV88" s="4">
        <v>4.0999999999999996</v>
      </c>
      <c r="EW88" s="20">
        <f t="shared" si="33"/>
        <v>4.6749999999999998</v>
      </c>
      <c r="EX88" s="4">
        <v>13</v>
      </c>
      <c r="EY88" s="4">
        <v>0.86699999999999999</v>
      </c>
      <c r="EZ88" s="4">
        <v>106</v>
      </c>
      <c r="FA88" s="4">
        <v>80.900000000000006</v>
      </c>
      <c r="FB88" s="4">
        <v>108</v>
      </c>
      <c r="FC88" s="4">
        <v>109</v>
      </c>
      <c r="FE88" s="4">
        <v>12</v>
      </c>
      <c r="FF88" s="4">
        <v>1.2</v>
      </c>
      <c r="FG88" s="4">
        <v>51</v>
      </c>
      <c r="FH88" s="4">
        <v>98.1</v>
      </c>
      <c r="FI88" s="4">
        <v>98.1</v>
      </c>
      <c r="FK88" s="4">
        <v>74.900000000000006</v>
      </c>
      <c r="FM88" s="4">
        <v>127</v>
      </c>
      <c r="FN88" s="4">
        <v>102</v>
      </c>
      <c r="FO88" s="4">
        <v>0.57299999999999995</v>
      </c>
      <c r="FP88" s="4">
        <v>3.3</v>
      </c>
      <c r="FQ88" s="4">
        <v>0.4</v>
      </c>
      <c r="FR88" s="4">
        <v>29</v>
      </c>
      <c r="FS88" s="4">
        <v>37</v>
      </c>
      <c r="FU88" s="12">
        <v>31</v>
      </c>
      <c r="FV88" s="12">
        <v>10</v>
      </c>
      <c r="FW88" s="4">
        <v>20</v>
      </c>
      <c r="FX88" s="4">
        <v>21</v>
      </c>
    </row>
    <row r="89" spans="1:180">
      <c r="A89" s="4" t="s">
        <v>570</v>
      </c>
      <c r="B89" s="4" t="s">
        <v>414</v>
      </c>
      <c r="C89" s="4">
        <v>0</v>
      </c>
      <c r="D89" s="4">
        <v>0</v>
      </c>
      <c r="E89" s="4">
        <v>0</v>
      </c>
      <c r="F89" s="4">
        <v>0</v>
      </c>
      <c r="G89" s="4">
        <v>0</v>
      </c>
      <c r="H89" s="4">
        <v>1</v>
      </c>
      <c r="I89" s="4">
        <v>0</v>
      </c>
      <c r="J89" s="4">
        <v>0</v>
      </c>
      <c r="K89" s="4">
        <v>0</v>
      </c>
      <c r="L89" s="4">
        <v>0</v>
      </c>
      <c r="M89" s="4">
        <v>0</v>
      </c>
      <c r="N89" s="4">
        <v>1</v>
      </c>
      <c r="O89" s="4">
        <v>1</v>
      </c>
      <c r="P89" s="4">
        <v>0</v>
      </c>
      <c r="Q89" s="4">
        <v>0</v>
      </c>
      <c r="R89" s="20">
        <v>0</v>
      </c>
      <c r="S89" s="20">
        <v>10</v>
      </c>
      <c r="T89" s="4">
        <v>5.85</v>
      </c>
      <c r="U89" s="5">
        <v>2491000</v>
      </c>
      <c r="V89" s="12">
        <v>1</v>
      </c>
      <c r="W89" s="12">
        <v>5.4</v>
      </c>
      <c r="X89" s="12">
        <v>5.4</v>
      </c>
      <c r="Y89" s="12">
        <v>3.8</v>
      </c>
      <c r="Z89" s="12">
        <v>2.2000000000000002</v>
      </c>
      <c r="AA89" s="12">
        <v>2.5</v>
      </c>
      <c r="AB89" s="12">
        <v>3.95</v>
      </c>
      <c r="AC89" s="12">
        <v>1.8</v>
      </c>
      <c r="AD89" s="12">
        <v>2.6</v>
      </c>
      <c r="AE89" s="12">
        <v>-2.9</v>
      </c>
      <c r="AF89" s="12">
        <v>33.799999999999997</v>
      </c>
      <c r="AG89" s="12">
        <v>51.5</v>
      </c>
      <c r="AH89" s="12">
        <v>42.65</v>
      </c>
      <c r="AI89" s="12">
        <v>17.7</v>
      </c>
      <c r="AJ89" s="12">
        <v>2</v>
      </c>
      <c r="AK89" s="4">
        <v>84.4</v>
      </c>
      <c r="AL89" s="20">
        <v>2.4630000000000001</v>
      </c>
      <c r="AM89" s="20">
        <v>4.1619999999999999</v>
      </c>
      <c r="AN89" s="20">
        <v>3.3125</v>
      </c>
      <c r="AO89" s="20">
        <f t="shared" si="31"/>
        <v>1.6989999999999998</v>
      </c>
      <c r="AP89" s="5">
        <v>1281000</v>
      </c>
      <c r="AQ89" s="14">
        <v>1.8</v>
      </c>
      <c r="AR89" s="14">
        <v>44.8</v>
      </c>
      <c r="AS89" s="14">
        <v>52.5</v>
      </c>
      <c r="AT89" s="14">
        <v>48.8</v>
      </c>
      <c r="AU89" s="14">
        <v>55.2</v>
      </c>
      <c r="AV89" s="14">
        <v>41</v>
      </c>
      <c r="AW89" s="14">
        <v>47.6</v>
      </c>
      <c r="AX89" s="5">
        <v>2702.0596620000001</v>
      </c>
      <c r="AY89" s="5">
        <v>4019.1504380000001</v>
      </c>
      <c r="AZ89" s="5">
        <v>3786.490143</v>
      </c>
      <c r="BB89" s="27">
        <v>1.4354201917653695</v>
      </c>
      <c r="BC89" s="20">
        <v>2.0863860032804813</v>
      </c>
      <c r="BI89" s="5">
        <v>1773</v>
      </c>
      <c r="BJ89" s="5">
        <v>2545</v>
      </c>
      <c r="BK89" s="5">
        <v>2159</v>
      </c>
      <c r="BL89" s="5">
        <v>1829</v>
      </c>
      <c r="BM89" s="5">
        <v>3816</v>
      </c>
      <c r="BN89" s="5">
        <v>2699.4229300000002</v>
      </c>
      <c r="BO89" s="5">
        <v>1345.8388219999999</v>
      </c>
      <c r="BP89" s="5">
        <v>1600</v>
      </c>
      <c r="BQ89" s="20">
        <v>42.9</v>
      </c>
      <c r="BR89" s="20">
        <v>49.5</v>
      </c>
      <c r="BS89" s="12">
        <v>46.086956521739133</v>
      </c>
      <c r="BT89" s="12">
        <v>97.798165137614674</v>
      </c>
      <c r="BU89" s="12">
        <v>26.099290780141843</v>
      </c>
      <c r="BV89" s="12">
        <v>86</v>
      </c>
      <c r="BW89" s="12" t="s">
        <v>404</v>
      </c>
      <c r="BX89" s="12" t="s">
        <v>404</v>
      </c>
      <c r="BY89" s="12">
        <v>4.7570332480818411</v>
      </c>
      <c r="BZ89" s="12">
        <v>15.6</v>
      </c>
      <c r="CA89" s="12">
        <v>0.56737588652482274</v>
      </c>
      <c r="CB89" s="12">
        <v>89</v>
      </c>
      <c r="CC89" s="4" t="s">
        <v>404</v>
      </c>
      <c r="CD89" s="4" t="s">
        <v>404</v>
      </c>
      <c r="CE89" s="32">
        <v>14</v>
      </c>
      <c r="CI89" s="5"/>
      <c r="CU89" s="12"/>
      <c r="CV89" s="4">
        <v>2</v>
      </c>
      <c r="CY89" s="4">
        <v>27</v>
      </c>
      <c r="CZ89" s="4">
        <v>41</v>
      </c>
      <c r="DA89" s="4">
        <v>53</v>
      </c>
      <c r="DB89" s="4">
        <v>115</v>
      </c>
      <c r="DD89" s="4">
        <v>4</v>
      </c>
      <c r="DE89" s="4">
        <v>51</v>
      </c>
      <c r="DF89" s="4">
        <v>18</v>
      </c>
      <c r="DG89" s="12">
        <v>41.524055480000001</v>
      </c>
      <c r="DH89" s="12">
        <v>24.759599690000002</v>
      </c>
      <c r="DI89" s="12">
        <v>33.141827585000001</v>
      </c>
      <c r="DJ89" s="12">
        <v>-16.76445579</v>
      </c>
      <c r="DK89" s="4">
        <v>0.68</v>
      </c>
      <c r="DL89" s="4">
        <v>41.9</v>
      </c>
      <c r="DM89" s="4">
        <v>39</v>
      </c>
      <c r="DN89" s="16">
        <v>0.12925312758150001</v>
      </c>
      <c r="DO89" s="4">
        <v>62.8</v>
      </c>
      <c r="DP89" s="4">
        <v>73.7</v>
      </c>
      <c r="DQ89" s="12">
        <v>74.8</v>
      </c>
      <c r="DR89" s="20">
        <v>0.49099099099099119</v>
      </c>
      <c r="DS89" s="49">
        <f t="shared" si="21"/>
        <v>0.54054054054054046</v>
      </c>
      <c r="DT89" s="20">
        <v>1.89164E-3</v>
      </c>
      <c r="DU89" s="4">
        <v>58</v>
      </c>
      <c r="DV89" s="4">
        <v>10</v>
      </c>
      <c r="DW89" s="12">
        <v>12.08</v>
      </c>
      <c r="DX89" s="4">
        <f t="shared" si="22"/>
        <v>48</v>
      </c>
      <c r="DY89" s="49">
        <f t="shared" si="23"/>
        <v>0.82758620689655171</v>
      </c>
      <c r="DZ89" s="16">
        <f t="shared" si="24"/>
        <v>0.8571428571428571</v>
      </c>
      <c r="EA89" s="16">
        <f t="shared" si="25"/>
        <v>0.88888888888888884</v>
      </c>
      <c r="EB89" s="16">
        <f t="shared" si="26"/>
        <v>0.30819161238408366</v>
      </c>
      <c r="EC89" s="16">
        <f t="shared" si="27"/>
        <v>0.34156191287093213</v>
      </c>
      <c r="ED89" s="16">
        <f t="shared" si="28"/>
        <v>0.38613106869137515</v>
      </c>
      <c r="EE89" s="20">
        <f t="shared" si="29"/>
        <v>5.8</v>
      </c>
      <c r="EF89" s="20">
        <f t="shared" si="30"/>
        <v>1.7578579175523732</v>
      </c>
      <c r="EG89" s="16">
        <v>-0.52772315999999997</v>
      </c>
      <c r="EH89" s="4">
        <v>154</v>
      </c>
      <c r="EI89" s="4">
        <v>76</v>
      </c>
      <c r="EJ89" s="4">
        <v>39</v>
      </c>
      <c r="EK89" s="32">
        <v>13</v>
      </c>
      <c r="EL89" s="4">
        <v>11</v>
      </c>
      <c r="EM89" s="55">
        <v>0.85526315789473684</v>
      </c>
      <c r="EN89" s="12">
        <v>3.4</v>
      </c>
      <c r="EO89" s="12">
        <v>7.8</v>
      </c>
      <c r="EP89" s="4" t="s">
        <v>571</v>
      </c>
      <c r="EQ89" s="20">
        <v>17.579999999999998</v>
      </c>
      <c r="ER89" s="4">
        <v>6.3</v>
      </c>
      <c r="ES89" s="4">
        <v>5.2</v>
      </c>
      <c r="ET89" s="4">
        <v>4.4000000000000004</v>
      </c>
      <c r="EU89" s="4">
        <v>2.8</v>
      </c>
      <c r="EV89" s="4">
        <v>3.2</v>
      </c>
      <c r="EW89" s="20">
        <f t="shared" si="33"/>
        <v>4.38</v>
      </c>
      <c r="EY89" s="4">
        <v>0.72599999999999998</v>
      </c>
      <c r="EZ89" s="4">
        <v>101</v>
      </c>
      <c r="FA89" s="4">
        <v>76.099999999999994</v>
      </c>
      <c r="FB89" s="4">
        <v>110</v>
      </c>
      <c r="FC89" s="4">
        <v>106</v>
      </c>
      <c r="FD89" s="4">
        <v>82</v>
      </c>
      <c r="FE89" s="4">
        <v>120</v>
      </c>
      <c r="FF89" s="4">
        <v>2.6</v>
      </c>
      <c r="FG89" s="4">
        <v>49</v>
      </c>
      <c r="FH89" s="4">
        <v>88.4</v>
      </c>
      <c r="FI89" s="4">
        <v>79.599999999999994</v>
      </c>
      <c r="FJ89" s="4">
        <v>91</v>
      </c>
      <c r="FK89" s="4">
        <v>80.400000000000006</v>
      </c>
      <c r="FM89" s="4">
        <v>133</v>
      </c>
      <c r="FN89" s="4">
        <v>113</v>
      </c>
      <c r="FP89" s="4">
        <v>0.5</v>
      </c>
      <c r="FQ89" s="4">
        <v>0.1</v>
      </c>
      <c r="FR89" s="4">
        <v>43</v>
      </c>
      <c r="FS89" s="4">
        <v>46</v>
      </c>
      <c r="FT89" s="4">
        <v>45</v>
      </c>
      <c r="FU89" s="4">
        <v>39.200000000000003</v>
      </c>
      <c r="FV89" s="12">
        <v>16.3</v>
      </c>
      <c r="FW89" s="4">
        <v>88</v>
      </c>
      <c r="FX89" s="4">
        <v>83</v>
      </c>
    </row>
    <row r="90" spans="1:180">
      <c r="A90" s="4" t="s">
        <v>572</v>
      </c>
      <c r="B90" s="4" t="s">
        <v>403</v>
      </c>
      <c r="C90" s="4">
        <v>1</v>
      </c>
      <c r="D90" s="4">
        <v>0</v>
      </c>
      <c r="E90" s="4">
        <v>0</v>
      </c>
      <c r="F90" s="4">
        <v>0</v>
      </c>
      <c r="G90" s="4">
        <v>0</v>
      </c>
      <c r="H90" s="4">
        <v>0</v>
      </c>
      <c r="I90" s="4">
        <v>0</v>
      </c>
      <c r="J90" s="4">
        <v>0</v>
      </c>
      <c r="K90" s="4">
        <v>0</v>
      </c>
      <c r="L90" s="4">
        <v>0</v>
      </c>
      <c r="M90" s="4">
        <v>0</v>
      </c>
      <c r="N90" s="4">
        <v>0</v>
      </c>
      <c r="O90" s="4">
        <v>0</v>
      </c>
      <c r="P90" s="4">
        <v>0</v>
      </c>
      <c r="Q90" s="4">
        <v>0</v>
      </c>
      <c r="R90" s="20">
        <v>0</v>
      </c>
      <c r="S90" s="20">
        <v>10</v>
      </c>
      <c r="T90" s="4">
        <v>6.78</v>
      </c>
      <c r="U90" s="5">
        <v>125351000</v>
      </c>
      <c r="V90" s="12">
        <v>0.4</v>
      </c>
      <c r="W90" s="12">
        <v>2</v>
      </c>
      <c r="X90" s="12">
        <v>2</v>
      </c>
      <c r="Y90" s="12">
        <v>1.8</v>
      </c>
      <c r="Z90" s="12">
        <v>1.5</v>
      </c>
      <c r="AA90" s="12">
        <v>1.5</v>
      </c>
      <c r="AB90" s="12">
        <v>1.75</v>
      </c>
      <c r="AC90" s="12">
        <v>0.5</v>
      </c>
      <c r="AD90" s="12">
        <v>1.1000000000000001</v>
      </c>
      <c r="AE90" s="12">
        <v>-0.5</v>
      </c>
      <c r="AF90" s="12">
        <v>62.5</v>
      </c>
      <c r="AG90" s="12">
        <v>77.400000000000006</v>
      </c>
      <c r="AH90" s="12">
        <v>69.95</v>
      </c>
      <c r="AI90" s="12">
        <v>14.9</v>
      </c>
      <c r="AJ90" s="12"/>
      <c r="AK90" s="12">
        <v>99</v>
      </c>
      <c r="AL90" s="20">
        <v>6.71</v>
      </c>
      <c r="AM90" s="20">
        <v>8.4580000000000002</v>
      </c>
      <c r="AN90" s="20">
        <v>7.5839999999999996</v>
      </c>
      <c r="AO90" s="20">
        <f t="shared" si="31"/>
        <v>1.7480000000000002</v>
      </c>
      <c r="AP90" s="5">
        <v>67044000</v>
      </c>
      <c r="AQ90" s="14">
        <v>1</v>
      </c>
      <c r="AR90" s="14">
        <v>49</v>
      </c>
      <c r="AS90" s="14">
        <v>53.8</v>
      </c>
      <c r="AT90" s="14">
        <v>61.9</v>
      </c>
      <c r="AU90" s="14">
        <v>64.400000000000006</v>
      </c>
      <c r="AV90" s="14">
        <v>36.6</v>
      </c>
      <c r="AW90" s="14">
        <v>43</v>
      </c>
      <c r="AX90" s="5">
        <v>4450.3119379999998</v>
      </c>
      <c r="AY90" s="5">
        <v>22755.15033</v>
      </c>
      <c r="AZ90" s="5">
        <v>23406.710899999998</v>
      </c>
      <c r="BA90" s="20">
        <v>4.7816447538025262</v>
      </c>
      <c r="BB90" s="27">
        <v>4.851387948544347</v>
      </c>
      <c r="BC90" s="20">
        <v>7.9900037023324693</v>
      </c>
      <c r="BD90" s="5">
        <v>704</v>
      </c>
      <c r="BE90" s="5">
        <v>741</v>
      </c>
      <c r="BF90" s="5">
        <v>1135</v>
      </c>
      <c r="BG90" s="5">
        <v>3879</v>
      </c>
      <c r="BH90" s="5">
        <v>18548</v>
      </c>
      <c r="BI90" s="5">
        <v>2954</v>
      </c>
      <c r="BJ90" s="5">
        <v>14331</v>
      </c>
      <c r="BK90" s="5">
        <v>8642.5</v>
      </c>
      <c r="BL90" s="5">
        <v>2701</v>
      </c>
      <c r="BM90" s="5">
        <v>21581</v>
      </c>
      <c r="BN90" s="5">
        <v>17518.928380000001</v>
      </c>
      <c r="BO90" s="5">
        <v>25244.294549999999</v>
      </c>
      <c r="BP90" s="5">
        <v>40940</v>
      </c>
      <c r="BQ90" s="20">
        <v>34.82</v>
      </c>
      <c r="BR90" s="20">
        <v>34.82</v>
      </c>
      <c r="CH90" s="5">
        <v>12410000</v>
      </c>
      <c r="CI90" s="5">
        <v>12418000</v>
      </c>
      <c r="CJ90" s="4">
        <v>-0.1</v>
      </c>
      <c r="CK90" s="12">
        <v>18.600000000000001</v>
      </c>
      <c r="CL90" s="12">
        <v>24</v>
      </c>
      <c r="CN90" s="12">
        <v>22.6</v>
      </c>
      <c r="CO90" s="12">
        <v>28.8</v>
      </c>
      <c r="CQ90" s="4" t="s">
        <v>415</v>
      </c>
      <c r="CR90" s="4">
        <v>1</v>
      </c>
      <c r="CS90" s="4" t="s">
        <v>416</v>
      </c>
      <c r="CT90" s="4" t="s">
        <v>417</v>
      </c>
      <c r="CU90" s="12">
        <v>25</v>
      </c>
      <c r="CV90" s="4">
        <v>2</v>
      </c>
      <c r="CW90" s="4">
        <v>4</v>
      </c>
      <c r="CX90" s="20">
        <v>-0.59488320961129526</v>
      </c>
      <c r="CY90" s="4">
        <v>88</v>
      </c>
      <c r="CZ90" s="4">
        <v>116</v>
      </c>
      <c r="DA90" s="4">
        <v>143</v>
      </c>
      <c r="DB90" s="4">
        <v>283</v>
      </c>
      <c r="DG90" s="12">
        <v>33.063957209999998</v>
      </c>
      <c r="DH90" s="12">
        <v>7.2803997989999996</v>
      </c>
      <c r="DI90" s="12">
        <v>20.1721785045</v>
      </c>
      <c r="DJ90" s="12">
        <v>-25.783557410999997</v>
      </c>
      <c r="DM90" s="4">
        <v>79</v>
      </c>
      <c r="DN90" s="16">
        <v>0.15936021018554999</v>
      </c>
      <c r="DO90" s="12">
        <v>67.900000000000006</v>
      </c>
      <c r="DP90" s="4">
        <v>79.599999999999994</v>
      </c>
      <c r="DQ90" s="12">
        <v>80</v>
      </c>
      <c r="DR90" s="20">
        <v>0.68421052631578905</v>
      </c>
      <c r="DS90" s="49">
        <f t="shared" si="21"/>
        <v>0.70760233918128645</v>
      </c>
      <c r="DT90" s="20">
        <v>2.5766919999999999E-2</v>
      </c>
      <c r="DU90" s="4">
        <v>31</v>
      </c>
      <c r="DV90" s="4">
        <v>4</v>
      </c>
      <c r="DW90" s="12">
        <v>4.1500000000000004</v>
      </c>
      <c r="DX90" s="4">
        <f t="shared" si="22"/>
        <v>27</v>
      </c>
      <c r="DY90" s="49">
        <f t="shared" si="23"/>
        <v>0.87096774193548387</v>
      </c>
      <c r="DZ90" s="16">
        <f t="shared" si="24"/>
        <v>0.93103448275862066</v>
      </c>
      <c r="EA90" s="16">
        <f t="shared" si="25"/>
        <v>1</v>
      </c>
      <c r="EB90" s="16">
        <f t="shared" si="26"/>
        <v>0.35900612487657702</v>
      </c>
      <c r="EC90" s="16">
        <f t="shared" si="27"/>
        <v>0.46938823380039896</v>
      </c>
      <c r="ED90" s="16" t="e">
        <f t="shared" si="28"/>
        <v>#NUM!</v>
      </c>
      <c r="EE90" s="20">
        <f t="shared" si="29"/>
        <v>7.75</v>
      </c>
      <c r="EF90" s="20">
        <f t="shared" si="30"/>
        <v>2.0476928433652555</v>
      </c>
      <c r="EG90" s="16">
        <v>-0.60966399000000004</v>
      </c>
      <c r="EH90" s="4">
        <v>175</v>
      </c>
      <c r="EI90" s="4">
        <v>40</v>
      </c>
      <c r="EJ90" s="4">
        <v>11</v>
      </c>
      <c r="EK90" s="32">
        <v>6</v>
      </c>
      <c r="EL90" s="4">
        <v>6</v>
      </c>
      <c r="EM90" s="55">
        <v>0.85</v>
      </c>
      <c r="EN90" s="12">
        <v>6.6</v>
      </c>
      <c r="EO90" s="12">
        <v>3.5</v>
      </c>
      <c r="EP90" s="4" t="s">
        <v>573</v>
      </c>
      <c r="EQ90" s="20">
        <v>35.4</v>
      </c>
      <c r="ER90" s="4">
        <v>6.9</v>
      </c>
      <c r="ES90" s="4">
        <v>7.9</v>
      </c>
      <c r="ET90" s="4">
        <v>6.5</v>
      </c>
      <c r="EU90" s="4">
        <v>5.9</v>
      </c>
      <c r="EV90" s="4">
        <v>5.2</v>
      </c>
      <c r="EW90" s="20">
        <f t="shared" si="33"/>
        <v>6.4800000000000013</v>
      </c>
      <c r="EX90" s="4">
        <v>16</v>
      </c>
      <c r="EY90" s="4">
        <v>0.90100000000000002</v>
      </c>
      <c r="EZ90" s="4">
        <v>103</v>
      </c>
      <c r="FA90" s="4">
        <v>82.8</v>
      </c>
      <c r="FB90" s="4">
        <v>110</v>
      </c>
      <c r="FC90" s="4">
        <v>108</v>
      </c>
      <c r="FE90" s="4">
        <v>18</v>
      </c>
      <c r="FF90" s="4">
        <v>1.4</v>
      </c>
      <c r="FG90" s="4">
        <v>70</v>
      </c>
      <c r="FH90" s="12">
        <v>99</v>
      </c>
      <c r="FI90" s="12">
        <v>99</v>
      </c>
      <c r="FK90" s="4">
        <v>98.2</v>
      </c>
      <c r="FM90" s="4">
        <v>115</v>
      </c>
      <c r="FN90" s="4">
        <v>102</v>
      </c>
      <c r="FO90" s="4">
        <v>0.46500000000000002</v>
      </c>
      <c r="FP90" s="12">
        <v>1</v>
      </c>
      <c r="FR90" s="4">
        <v>39</v>
      </c>
      <c r="FS90" s="4">
        <v>40</v>
      </c>
      <c r="FT90" s="4">
        <v>68</v>
      </c>
      <c r="FU90" s="4">
        <v>33.9</v>
      </c>
      <c r="FV90" s="12">
        <v>8.9</v>
      </c>
      <c r="FW90" s="4">
        <v>3</v>
      </c>
      <c r="FX90" s="4">
        <v>7</v>
      </c>
    </row>
    <row r="91" spans="1:180">
      <c r="A91" s="4" t="s">
        <v>574</v>
      </c>
      <c r="B91" s="4" t="s">
        <v>403</v>
      </c>
      <c r="C91" s="4">
        <v>0</v>
      </c>
      <c r="D91" s="4">
        <v>0</v>
      </c>
      <c r="E91" s="4">
        <v>1</v>
      </c>
      <c r="F91" s="4">
        <v>0</v>
      </c>
      <c r="G91" s="4">
        <v>0</v>
      </c>
      <c r="H91" s="4">
        <v>0</v>
      </c>
      <c r="I91" s="4">
        <v>0</v>
      </c>
      <c r="J91" s="4">
        <v>0</v>
      </c>
      <c r="K91" s="4">
        <v>0</v>
      </c>
      <c r="L91" s="4">
        <v>0</v>
      </c>
      <c r="M91" s="4">
        <v>0</v>
      </c>
      <c r="N91" s="4">
        <v>1</v>
      </c>
      <c r="O91" s="4">
        <v>1</v>
      </c>
      <c r="P91" s="4">
        <v>0</v>
      </c>
      <c r="Q91" s="4">
        <v>0</v>
      </c>
      <c r="R91" s="20">
        <v>8.5428571428571427</v>
      </c>
      <c r="S91" s="20">
        <v>0.25714285714285712</v>
      </c>
      <c r="U91" s="5">
        <v>5581000</v>
      </c>
      <c r="V91" s="12">
        <v>4.0999999999999996</v>
      </c>
      <c r="W91" s="12">
        <v>7.7</v>
      </c>
      <c r="X91" s="12">
        <v>7.7</v>
      </c>
      <c r="Y91" s="12">
        <v>7.1</v>
      </c>
      <c r="Z91" s="12">
        <v>5.4</v>
      </c>
      <c r="AA91" s="12">
        <v>5.3</v>
      </c>
      <c r="AB91" s="12">
        <v>6.5</v>
      </c>
      <c r="AC91" s="12">
        <v>0.4</v>
      </c>
      <c r="AD91" s="12">
        <v>1.8</v>
      </c>
      <c r="AE91" s="12">
        <v>-2.4</v>
      </c>
      <c r="AF91" s="12">
        <v>42.7</v>
      </c>
      <c r="AG91" s="12">
        <v>68</v>
      </c>
      <c r="AH91" s="12">
        <v>55.35</v>
      </c>
      <c r="AI91" s="12">
        <v>25.3</v>
      </c>
      <c r="AJ91" s="12"/>
      <c r="AK91" s="4">
        <v>85.5</v>
      </c>
      <c r="AL91" s="20">
        <v>1.3959999999999999</v>
      </c>
      <c r="AM91" s="20">
        <v>4.3079999999999998</v>
      </c>
      <c r="AN91" s="20">
        <v>2.8519999999999999</v>
      </c>
      <c r="AO91" s="20">
        <f t="shared" si="31"/>
        <v>2.9119999999999999</v>
      </c>
      <c r="AP91" s="5">
        <v>1595000</v>
      </c>
      <c r="AQ91" s="14">
        <v>5.3</v>
      </c>
      <c r="AR91" s="14">
        <v>23.8</v>
      </c>
      <c r="AS91" s="14">
        <v>29.8</v>
      </c>
      <c r="AT91" s="14">
        <v>39.200000000000003</v>
      </c>
      <c r="AU91" s="14">
        <v>43.6</v>
      </c>
      <c r="AV91" s="14">
        <v>7.2</v>
      </c>
      <c r="AW91" s="14">
        <v>13</v>
      </c>
      <c r="AX91" s="5">
        <v>2672.6586160000002</v>
      </c>
      <c r="AY91" s="5">
        <v>4485.4372860000003</v>
      </c>
      <c r="AZ91" s="5">
        <v>4449.0492940000004</v>
      </c>
      <c r="BB91" s="27">
        <v>2.5120481927710845</v>
      </c>
      <c r="BC91" s="20">
        <v>3.1528614457831323</v>
      </c>
      <c r="BI91" s="5">
        <v>1162</v>
      </c>
      <c r="BJ91" s="5">
        <v>2919</v>
      </c>
      <c r="BK91" s="5">
        <v>2040.5</v>
      </c>
      <c r="BL91" s="5">
        <v>1328</v>
      </c>
      <c r="BM91" s="5">
        <v>4187</v>
      </c>
      <c r="BN91" s="5">
        <v>2762.698277</v>
      </c>
      <c r="BO91" s="5">
        <v>1913.9758529999999</v>
      </c>
      <c r="BP91" s="5">
        <v>1650</v>
      </c>
      <c r="BQ91" s="20">
        <v>39.19</v>
      </c>
      <c r="BR91" s="20">
        <v>45.79</v>
      </c>
      <c r="CE91" s="32">
        <v>154</v>
      </c>
      <c r="CF91" s="32">
        <v>156</v>
      </c>
      <c r="CG91" s="27">
        <v>0.98717948717948723</v>
      </c>
      <c r="CI91" s="5">
        <v>212000</v>
      </c>
      <c r="CN91" s="12">
        <v>27.6</v>
      </c>
      <c r="CU91" s="12"/>
      <c r="CV91" s="4">
        <v>2</v>
      </c>
      <c r="CY91" s="4">
        <v>27</v>
      </c>
      <c r="CZ91" s="4">
        <v>34</v>
      </c>
      <c r="DA91" s="4">
        <v>40</v>
      </c>
      <c r="DB91" s="4">
        <v>34</v>
      </c>
      <c r="DC91" s="4">
        <v>14</v>
      </c>
      <c r="DE91" s="4">
        <v>17</v>
      </c>
      <c r="DG91" s="12">
        <v>45.44198608</v>
      </c>
      <c r="DH91" s="12">
        <v>15.26500034</v>
      </c>
      <c r="DI91" s="12">
        <v>30.35349321</v>
      </c>
      <c r="DJ91" s="12">
        <v>-30.176985739999999</v>
      </c>
      <c r="DK91" s="4">
        <v>0.56999999999999995</v>
      </c>
      <c r="DL91" s="4">
        <v>7.1</v>
      </c>
      <c r="DM91" s="4">
        <v>52</v>
      </c>
      <c r="DN91" s="16">
        <v>0.15783816469199999</v>
      </c>
      <c r="DO91" s="12">
        <v>47</v>
      </c>
      <c r="DP91" s="4">
        <v>68.099999999999994</v>
      </c>
      <c r="DQ91" s="12">
        <v>70.099999999999994</v>
      </c>
      <c r="DR91" s="20">
        <v>0.55526315789473668</v>
      </c>
      <c r="DS91" s="49">
        <f t="shared" si="21"/>
        <v>0.60789473684210515</v>
      </c>
      <c r="DT91" s="20">
        <v>0.12008718</v>
      </c>
      <c r="DU91" s="4">
        <v>97</v>
      </c>
      <c r="DV91" s="4">
        <v>21</v>
      </c>
      <c r="DW91" s="12">
        <v>29.76</v>
      </c>
      <c r="DX91" s="4">
        <f t="shared" si="22"/>
        <v>76</v>
      </c>
      <c r="DY91" s="49">
        <f t="shared" si="23"/>
        <v>0.78350515463917525</v>
      </c>
      <c r="DZ91" s="16">
        <f t="shared" si="24"/>
        <v>0.8</v>
      </c>
      <c r="EA91" s="16">
        <f t="shared" si="25"/>
        <v>0.81720430107526887</v>
      </c>
      <c r="EB91" s="16">
        <f t="shared" si="26"/>
        <v>0.26827610407288416</v>
      </c>
      <c r="EC91" s="16">
        <f t="shared" si="27"/>
        <v>0.28250158019108251</v>
      </c>
      <c r="ED91" s="16">
        <f t="shared" si="28"/>
        <v>0.2986430229474677</v>
      </c>
      <c r="EE91" s="20">
        <f t="shared" si="29"/>
        <v>4.6190476190476186</v>
      </c>
      <c r="EF91" s="20">
        <f t="shared" si="30"/>
        <v>1.5301885407799598</v>
      </c>
      <c r="EG91" s="16">
        <v>-0.47071750000000001</v>
      </c>
      <c r="EH91" s="4">
        <v>117</v>
      </c>
      <c r="EI91" s="4">
        <v>139</v>
      </c>
      <c r="EJ91" s="4">
        <v>64</v>
      </c>
      <c r="EK91" s="32">
        <v>25</v>
      </c>
      <c r="EL91" s="4">
        <v>25</v>
      </c>
      <c r="EM91" s="55">
        <v>0.82014388489208634</v>
      </c>
      <c r="EN91" s="12">
        <v>3.9</v>
      </c>
      <c r="EO91" s="12">
        <v>5.9</v>
      </c>
      <c r="EP91" s="4" t="s">
        <v>575</v>
      </c>
      <c r="EQ91" s="20">
        <v>31.57</v>
      </c>
      <c r="ER91" s="4">
        <v>4.9000000000000004</v>
      </c>
      <c r="ES91" s="4">
        <v>4.4000000000000004</v>
      </c>
      <c r="ET91" s="4">
        <v>5.4</v>
      </c>
      <c r="EU91" s="4">
        <v>5.3</v>
      </c>
      <c r="EV91" s="4">
        <v>4.2</v>
      </c>
      <c r="EW91" s="20">
        <f t="shared" si="33"/>
        <v>4.84</v>
      </c>
      <c r="EZ91" s="4">
        <v>95</v>
      </c>
      <c r="FB91" s="4">
        <v>126</v>
      </c>
      <c r="FC91" s="4">
        <v>106</v>
      </c>
      <c r="FD91" s="4">
        <v>87</v>
      </c>
      <c r="FE91" s="4">
        <v>150</v>
      </c>
      <c r="FF91" s="4">
        <v>5.5</v>
      </c>
      <c r="FG91" s="4">
        <v>70</v>
      </c>
      <c r="FP91" s="4">
        <v>1.5</v>
      </c>
      <c r="FQ91" s="12">
        <v>1</v>
      </c>
      <c r="FR91" s="4">
        <v>13</v>
      </c>
      <c r="FS91" s="4">
        <v>18</v>
      </c>
      <c r="FT91" s="4">
        <v>11</v>
      </c>
      <c r="FV91" s="12">
        <v>2.5</v>
      </c>
      <c r="FW91" s="4">
        <v>80</v>
      </c>
      <c r="FX91" s="4">
        <v>84</v>
      </c>
    </row>
    <row r="92" spans="1:180">
      <c r="A92" s="4" t="s">
        <v>576</v>
      </c>
      <c r="B92" s="4" t="s">
        <v>407</v>
      </c>
      <c r="C92" s="4">
        <v>0</v>
      </c>
      <c r="D92" s="4">
        <v>1</v>
      </c>
      <c r="E92" s="4">
        <v>0</v>
      </c>
      <c r="F92" s="4">
        <v>0</v>
      </c>
      <c r="G92" s="4">
        <v>0</v>
      </c>
      <c r="H92" s="4">
        <v>0</v>
      </c>
      <c r="I92" s="4">
        <v>0</v>
      </c>
      <c r="J92" s="4">
        <v>0</v>
      </c>
      <c r="K92" s="4">
        <v>0</v>
      </c>
      <c r="L92" s="4">
        <v>0</v>
      </c>
      <c r="M92" s="4">
        <v>0</v>
      </c>
      <c r="N92" s="4">
        <v>0</v>
      </c>
      <c r="O92" s="4">
        <v>0</v>
      </c>
      <c r="P92" s="4">
        <v>0</v>
      </c>
      <c r="Q92" s="4">
        <v>1</v>
      </c>
      <c r="U92" s="5">
        <v>16820000</v>
      </c>
      <c r="V92" s="12">
        <v>0.8</v>
      </c>
      <c r="W92" s="12">
        <v>4.5</v>
      </c>
      <c r="X92" s="12">
        <v>4.5</v>
      </c>
      <c r="Y92" s="12">
        <v>3</v>
      </c>
      <c r="Z92" s="12">
        <v>2.4</v>
      </c>
      <c r="AA92" s="12">
        <v>2.4</v>
      </c>
      <c r="AB92" s="12">
        <v>3.45</v>
      </c>
      <c r="AC92" s="12">
        <v>2</v>
      </c>
      <c r="AD92" s="12">
        <v>1.4</v>
      </c>
      <c r="AE92" s="12">
        <v>-2.1</v>
      </c>
      <c r="AF92" s="12">
        <v>44.6</v>
      </c>
      <c r="AG92" s="12">
        <v>57.6</v>
      </c>
      <c r="AH92" s="12">
        <v>51.1</v>
      </c>
      <c r="AI92" s="12">
        <v>13</v>
      </c>
      <c r="AJ92" s="12"/>
      <c r="AK92" s="4">
        <v>97.5</v>
      </c>
      <c r="AL92" s="20"/>
      <c r="AM92" s="20"/>
      <c r="AN92" s="20"/>
      <c r="AO92" s="20"/>
      <c r="AP92" s="5">
        <v>8059000</v>
      </c>
      <c r="AQ92" s="14">
        <v>0.9</v>
      </c>
      <c r="AR92" s="14">
        <v>47.2</v>
      </c>
      <c r="AS92" s="14">
        <v>48.9</v>
      </c>
      <c r="AT92" s="14">
        <v>51.4</v>
      </c>
      <c r="AU92" s="14">
        <v>52.7</v>
      </c>
      <c r="AV92" s="14">
        <v>43.3</v>
      </c>
      <c r="AW92" s="14">
        <v>43.3</v>
      </c>
      <c r="AY92" s="5">
        <v>5951.8100839999997</v>
      </c>
      <c r="AZ92" s="5">
        <v>5737.7099820000003</v>
      </c>
      <c r="BB92" s="27"/>
      <c r="BI92" s="5"/>
      <c r="BJ92" s="5"/>
      <c r="BK92" s="5"/>
      <c r="BL92" s="5"/>
      <c r="BM92" s="5">
        <v>3284</v>
      </c>
      <c r="BN92" s="5">
        <v>2448.9739020000002</v>
      </c>
      <c r="BO92" s="5">
        <v>976.30447249999997</v>
      </c>
      <c r="BP92" s="5">
        <v>1350</v>
      </c>
      <c r="BQ92" s="20">
        <v>32.67</v>
      </c>
      <c r="BR92" s="20">
        <v>32.67</v>
      </c>
      <c r="CI92" s="5"/>
      <c r="CU92" s="12"/>
      <c r="DB92" s="4">
        <v>79</v>
      </c>
      <c r="DG92" s="12">
        <v>37.521781920000002</v>
      </c>
      <c r="DH92" s="12">
        <v>22.186899189999998</v>
      </c>
      <c r="DI92" s="12">
        <v>29.854340555</v>
      </c>
      <c r="DJ92" s="12">
        <v>-15.334882730000004</v>
      </c>
      <c r="DM92" s="4">
        <v>5</v>
      </c>
      <c r="DN92" s="16">
        <v>1.4927170277500002E-2</v>
      </c>
      <c r="DP92" s="4">
        <v>69.7</v>
      </c>
      <c r="DQ92" s="12">
        <v>67.599999999999994</v>
      </c>
      <c r="DR92" s="20"/>
      <c r="DT92" s="20" t="s">
        <v>427</v>
      </c>
      <c r="DU92" s="4">
        <v>55</v>
      </c>
      <c r="DV92" s="4">
        <v>38</v>
      </c>
      <c r="DW92" s="12">
        <v>24.8</v>
      </c>
      <c r="DX92" s="4">
        <f t="shared" si="22"/>
        <v>17</v>
      </c>
      <c r="DY92" s="49">
        <f t="shared" si="23"/>
        <v>0.30909090909090908</v>
      </c>
      <c r="DZ92" s="16">
        <f t="shared" si="24"/>
        <v>0.32075471698113206</v>
      </c>
      <c r="EA92" s="16">
        <f t="shared" si="25"/>
        <v>0.33333333333333331</v>
      </c>
      <c r="EB92" s="16">
        <f t="shared" si="26"/>
        <v>6.4824881935626799E-2</v>
      </c>
      <c r="EC92" s="16">
        <f t="shared" si="27"/>
        <v>6.7889525775231482E-2</v>
      </c>
      <c r="ED92" s="16">
        <f t="shared" si="28"/>
        <v>7.1254744337821113E-2</v>
      </c>
      <c r="EE92" s="20">
        <f t="shared" si="29"/>
        <v>1.4473684210526316</v>
      </c>
      <c r="EF92" s="20">
        <f t="shared" si="30"/>
        <v>0.36974702550608551</v>
      </c>
      <c r="EG92" s="16">
        <v>0.87801262999999996</v>
      </c>
      <c r="EH92" s="4">
        <v>84</v>
      </c>
      <c r="EI92" s="4">
        <v>74</v>
      </c>
      <c r="EJ92" s="4">
        <v>57</v>
      </c>
      <c r="EK92" s="32">
        <v>47</v>
      </c>
      <c r="EL92" s="4">
        <v>45</v>
      </c>
      <c r="EM92" s="55">
        <v>0.39189189189189189</v>
      </c>
      <c r="EN92" s="12">
        <v>1.3</v>
      </c>
      <c r="EO92" s="12">
        <v>1.5</v>
      </c>
      <c r="EP92" s="4" t="s">
        <v>577</v>
      </c>
      <c r="EQ92" s="20">
        <v>43.15</v>
      </c>
      <c r="EY92" s="4">
        <v>0.69799999999999995</v>
      </c>
      <c r="EZ92" s="4">
        <v>106</v>
      </c>
      <c r="FA92" s="4">
        <v>72.3</v>
      </c>
      <c r="FB92" s="4">
        <v>105</v>
      </c>
      <c r="FC92" s="4">
        <v>114</v>
      </c>
      <c r="FE92" s="4">
        <v>80</v>
      </c>
      <c r="FF92" s="4">
        <v>2.2999999999999998</v>
      </c>
      <c r="FG92" s="4">
        <v>66</v>
      </c>
      <c r="FH92" s="4">
        <v>97.5</v>
      </c>
      <c r="FI92" s="4">
        <v>97.5</v>
      </c>
      <c r="FR92" s="4">
        <v>47</v>
      </c>
      <c r="FS92" s="4">
        <v>47</v>
      </c>
      <c r="FU92" s="4">
        <v>39.200000000000003</v>
      </c>
      <c r="FV92" s="12">
        <v>11.4</v>
      </c>
      <c r="FW92" s="4">
        <v>64</v>
      </c>
      <c r="FX92" s="4">
        <v>93</v>
      </c>
    </row>
    <row r="93" spans="1:180">
      <c r="A93" s="4" t="s">
        <v>578</v>
      </c>
      <c r="B93" s="4" t="s">
        <v>4</v>
      </c>
      <c r="C93" s="4">
        <v>0</v>
      </c>
      <c r="D93" s="4">
        <v>0</v>
      </c>
      <c r="E93" s="4">
        <v>0</v>
      </c>
      <c r="F93" s="4">
        <v>1</v>
      </c>
      <c r="G93" s="4">
        <v>0</v>
      </c>
      <c r="H93" s="4">
        <v>0</v>
      </c>
      <c r="I93" s="4">
        <v>0</v>
      </c>
      <c r="J93" s="4">
        <v>0</v>
      </c>
      <c r="K93" s="4">
        <v>0</v>
      </c>
      <c r="L93" s="4">
        <v>0</v>
      </c>
      <c r="M93" s="4">
        <v>0</v>
      </c>
      <c r="N93" s="4">
        <v>1</v>
      </c>
      <c r="O93" s="4">
        <v>0</v>
      </c>
      <c r="P93" s="4">
        <v>0</v>
      </c>
      <c r="Q93" s="4">
        <v>0</v>
      </c>
      <c r="R93" s="20">
        <v>6.1</v>
      </c>
      <c r="S93" s="20">
        <v>0.53333333333333333</v>
      </c>
      <c r="T93" s="20">
        <v>2.8</v>
      </c>
      <c r="U93" s="5">
        <v>27799000</v>
      </c>
      <c r="V93" s="12">
        <v>3.3</v>
      </c>
      <c r="W93" s="12">
        <v>8</v>
      </c>
      <c r="X93" s="12">
        <v>8</v>
      </c>
      <c r="Y93" s="12">
        <v>7.8</v>
      </c>
      <c r="Z93" s="12">
        <v>6</v>
      </c>
      <c r="AA93" s="12">
        <v>5</v>
      </c>
      <c r="AB93" s="12">
        <v>6.5</v>
      </c>
      <c r="AC93" s="12">
        <v>0.1</v>
      </c>
      <c r="AD93" s="12">
        <v>2.8</v>
      </c>
      <c r="AE93" s="12">
        <v>-3</v>
      </c>
      <c r="AF93" s="12">
        <v>7.4</v>
      </c>
      <c r="AG93" s="12">
        <v>24.1</v>
      </c>
      <c r="AH93" s="12">
        <v>15.75</v>
      </c>
      <c r="AI93" s="12">
        <v>16.7</v>
      </c>
      <c r="AJ93" s="12"/>
      <c r="AK93" s="12">
        <v>77</v>
      </c>
      <c r="AL93" s="20">
        <v>1.161</v>
      </c>
      <c r="AM93" s="20">
        <v>3.093</v>
      </c>
      <c r="AN93" s="20">
        <v>2.1269999999999998</v>
      </c>
      <c r="AO93" s="20">
        <f>AM93-AL93</f>
        <v>1.9319999999999999</v>
      </c>
      <c r="AP93" s="5">
        <v>13953000</v>
      </c>
      <c r="AQ93" s="14">
        <v>3.7</v>
      </c>
      <c r="AR93" s="14">
        <v>47.1</v>
      </c>
      <c r="AS93" s="14">
        <v>51.6</v>
      </c>
      <c r="AT93" s="14">
        <v>50.8</v>
      </c>
      <c r="AU93" s="14">
        <v>54.1</v>
      </c>
      <c r="AV93" s="14">
        <v>43.3</v>
      </c>
      <c r="AW93" s="14">
        <v>46.3</v>
      </c>
      <c r="AX93" s="5">
        <v>908.14970819999996</v>
      </c>
      <c r="AY93" s="5">
        <v>1319.0460840000001</v>
      </c>
      <c r="AZ93" s="5">
        <v>1299.3315970000001</v>
      </c>
      <c r="BA93" s="20">
        <v>1.5048814504881451</v>
      </c>
      <c r="BB93" s="27">
        <v>1.3823975720789075</v>
      </c>
      <c r="BC93" s="20">
        <v>2.2110236220472439</v>
      </c>
      <c r="BG93" s="5">
        <v>717</v>
      </c>
      <c r="BH93" s="5">
        <v>1079</v>
      </c>
      <c r="BI93" s="5">
        <v>659</v>
      </c>
      <c r="BJ93" s="5">
        <v>911</v>
      </c>
      <c r="BK93" s="5">
        <v>785</v>
      </c>
      <c r="BL93" s="5">
        <v>635</v>
      </c>
      <c r="BM93" s="5">
        <v>1404</v>
      </c>
      <c r="BN93" s="5">
        <v>877.68424779999998</v>
      </c>
      <c r="BO93" s="5">
        <v>369.66187209999998</v>
      </c>
      <c r="BP93" s="5">
        <v>320</v>
      </c>
      <c r="BQ93" s="20">
        <v>54.39</v>
      </c>
      <c r="BR93" s="20">
        <v>54.39</v>
      </c>
      <c r="CE93" s="32">
        <v>5</v>
      </c>
      <c r="CF93" s="32">
        <v>11</v>
      </c>
      <c r="CG93" s="27">
        <v>0.45454545454545453</v>
      </c>
      <c r="CH93" s="5">
        <v>500000</v>
      </c>
      <c r="CI93" s="5">
        <v>700000</v>
      </c>
      <c r="CJ93" s="4">
        <v>-28.6</v>
      </c>
      <c r="CK93" s="12">
        <v>16.899999999999999</v>
      </c>
      <c r="CM93" s="12">
        <v>33.299999999999997</v>
      </c>
      <c r="CN93" s="12">
        <v>41.9</v>
      </c>
      <c r="CP93" s="4">
        <v>59.6</v>
      </c>
      <c r="CQ93" s="4" t="s">
        <v>415</v>
      </c>
      <c r="CR93" s="4">
        <v>2</v>
      </c>
      <c r="CS93" s="4" t="s">
        <v>416</v>
      </c>
      <c r="CT93" s="4" t="s">
        <v>417</v>
      </c>
      <c r="CU93" s="12">
        <v>35</v>
      </c>
      <c r="CV93" s="4">
        <v>3</v>
      </c>
      <c r="CW93" s="4">
        <v>4</v>
      </c>
      <c r="CX93" s="20">
        <v>-4.5086402485162852E-2</v>
      </c>
      <c r="CY93" s="4">
        <v>15</v>
      </c>
      <c r="CZ93" s="4">
        <v>27</v>
      </c>
      <c r="DA93" s="4">
        <v>45</v>
      </c>
      <c r="DB93" s="4">
        <v>108</v>
      </c>
      <c r="DC93" s="4">
        <v>10</v>
      </c>
      <c r="DD93" s="4">
        <v>29</v>
      </c>
      <c r="DE93" s="4">
        <v>55</v>
      </c>
      <c r="DF93" s="4">
        <v>46</v>
      </c>
      <c r="DG93" s="12">
        <v>87.874687190000003</v>
      </c>
      <c r="DH93" s="12">
        <v>79.517997739999998</v>
      </c>
      <c r="DI93" s="12">
        <v>83.696342465000001</v>
      </c>
      <c r="DJ93" s="12">
        <v>-8.3566894500000046</v>
      </c>
      <c r="DK93" s="4">
        <v>0.72</v>
      </c>
      <c r="DL93" s="4">
        <v>21.9</v>
      </c>
      <c r="DM93" s="4">
        <v>46</v>
      </c>
      <c r="DN93" s="16">
        <v>0.38500317533899997</v>
      </c>
      <c r="DO93" s="4">
        <v>44.7</v>
      </c>
      <c r="DP93" s="4">
        <v>55.5</v>
      </c>
      <c r="DQ93" s="12">
        <v>52</v>
      </c>
      <c r="DR93" s="20">
        <v>0.26799007444168732</v>
      </c>
      <c r="DS93" s="49">
        <f>(DQ93-DO93)/(85-DO93)</f>
        <v>0.18114143920595527</v>
      </c>
      <c r="DT93" s="20">
        <v>-5.0362299999999999E-2</v>
      </c>
      <c r="DU93" s="4">
        <v>120</v>
      </c>
      <c r="DV93" s="4">
        <v>61</v>
      </c>
      <c r="DW93" s="12">
        <v>57</v>
      </c>
      <c r="DX93" s="4">
        <f t="shared" si="22"/>
        <v>59</v>
      </c>
      <c r="DY93" s="49">
        <f t="shared" si="23"/>
        <v>0.49166666666666664</v>
      </c>
      <c r="DZ93" s="16">
        <f t="shared" si="24"/>
        <v>0.5</v>
      </c>
      <c r="EA93" s="16">
        <f t="shared" si="25"/>
        <v>0.50862068965517238</v>
      </c>
      <c r="EB93" s="16">
        <f t="shared" si="26"/>
        <v>0.11862617160019204</v>
      </c>
      <c r="EC93" s="16">
        <f t="shared" si="27"/>
        <v>0.12166680820699007</v>
      </c>
      <c r="ED93" s="16">
        <f t="shared" si="28"/>
        <v>0.12486714222102106</v>
      </c>
      <c r="EE93" s="20">
        <f t="shared" si="29"/>
        <v>1.9672131147540983</v>
      </c>
      <c r="EF93" s="20">
        <f t="shared" si="30"/>
        <v>0.67661787860873446</v>
      </c>
      <c r="EG93" s="16">
        <v>0.31224025999999999</v>
      </c>
      <c r="EH93" s="4">
        <v>55</v>
      </c>
      <c r="EI93" s="4">
        <v>202</v>
      </c>
      <c r="EJ93" s="4">
        <v>112</v>
      </c>
      <c r="EK93" s="32">
        <v>90</v>
      </c>
      <c r="EL93" s="4">
        <v>90</v>
      </c>
      <c r="EM93" s="55">
        <v>0.5544554455445545</v>
      </c>
      <c r="EN93" s="12">
        <v>2.9</v>
      </c>
      <c r="EO93" s="12">
        <v>1.4</v>
      </c>
      <c r="EP93" s="4" t="s">
        <v>579</v>
      </c>
      <c r="EQ93" s="20">
        <v>-1.17</v>
      </c>
      <c r="ER93" s="4">
        <v>4.5</v>
      </c>
      <c r="ES93" s="4">
        <v>4.5</v>
      </c>
      <c r="ET93" s="4">
        <v>4.3</v>
      </c>
      <c r="EU93" s="12">
        <v>4</v>
      </c>
      <c r="EV93" s="4">
        <v>3.4</v>
      </c>
      <c r="EW93" s="20">
        <f>AVERAGE(ER93:EV93)</f>
        <v>4.1399999999999997</v>
      </c>
      <c r="EY93" s="4">
        <v>0.45800000000000002</v>
      </c>
      <c r="EZ93" s="4">
        <v>100</v>
      </c>
      <c r="FA93" s="4">
        <v>54.8</v>
      </c>
      <c r="FB93" s="4">
        <v>106</v>
      </c>
      <c r="FC93" s="4">
        <v>107</v>
      </c>
      <c r="FD93" s="4">
        <v>45</v>
      </c>
      <c r="FE93" s="4">
        <v>650</v>
      </c>
      <c r="FF93" s="4">
        <v>5.5</v>
      </c>
      <c r="FG93" s="4">
        <v>67</v>
      </c>
      <c r="FH93" s="4">
        <v>67.8</v>
      </c>
      <c r="FI93" s="4">
        <v>85.2</v>
      </c>
      <c r="FK93" s="4">
        <v>57.2</v>
      </c>
      <c r="FM93" s="4">
        <v>233</v>
      </c>
      <c r="FN93" s="4">
        <v>84</v>
      </c>
      <c r="FP93" s="4">
        <v>36.6</v>
      </c>
      <c r="FQ93" s="4">
        <v>27.1</v>
      </c>
      <c r="FR93" s="4">
        <v>45</v>
      </c>
      <c r="FS93" s="4">
        <v>46</v>
      </c>
      <c r="FT93" s="4">
        <v>67</v>
      </c>
      <c r="FU93" s="12">
        <v>42</v>
      </c>
      <c r="FV93" s="12">
        <v>3.6</v>
      </c>
      <c r="FW93" s="4">
        <v>130</v>
      </c>
      <c r="FX93" s="4">
        <v>134</v>
      </c>
    </row>
    <row r="94" spans="1:180">
      <c r="A94" s="4" t="s">
        <v>580</v>
      </c>
      <c r="B94" s="4" t="s">
        <v>403</v>
      </c>
      <c r="C94" s="4">
        <v>0</v>
      </c>
      <c r="D94" s="4">
        <v>0</v>
      </c>
      <c r="E94" s="4">
        <v>0</v>
      </c>
      <c r="F94" s="4">
        <v>0</v>
      </c>
      <c r="G94" s="4">
        <v>0</v>
      </c>
      <c r="H94" s="4">
        <v>0</v>
      </c>
      <c r="I94" s="4">
        <v>0</v>
      </c>
      <c r="J94" s="4">
        <v>0</v>
      </c>
      <c r="K94" s="4">
        <v>0</v>
      </c>
      <c r="L94" s="4">
        <v>1</v>
      </c>
      <c r="M94" s="4">
        <v>0</v>
      </c>
      <c r="N94" s="4">
        <v>0</v>
      </c>
      <c r="O94" s="4">
        <v>0</v>
      </c>
      <c r="P94" s="4">
        <v>0</v>
      </c>
      <c r="Q94" s="4">
        <v>1</v>
      </c>
      <c r="R94" s="20">
        <v>8.8000000000000007</v>
      </c>
      <c r="S94" s="20">
        <v>0</v>
      </c>
      <c r="U94" s="5">
        <v>22466000</v>
      </c>
      <c r="V94" s="12">
        <v>1.5</v>
      </c>
      <c r="W94" s="12">
        <v>5.8</v>
      </c>
      <c r="X94" s="12">
        <v>5.8</v>
      </c>
      <c r="Y94" s="12">
        <v>2.8</v>
      </c>
      <c r="Z94" s="12">
        <v>2.2999999999999998</v>
      </c>
      <c r="AA94" s="12">
        <v>2.1</v>
      </c>
      <c r="AB94" s="12">
        <v>3.95</v>
      </c>
      <c r="AC94" s="12">
        <v>3.6</v>
      </c>
      <c r="AD94" s="12">
        <v>1.8</v>
      </c>
      <c r="AE94" s="12">
        <v>-3.7</v>
      </c>
      <c r="AF94" s="12">
        <v>40.200000000000003</v>
      </c>
      <c r="AG94" s="12">
        <v>59.9</v>
      </c>
      <c r="AH94" s="12">
        <v>50.05</v>
      </c>
      <c r="AI94" s="12">
        <v>19.7</v>
      </c>
      <c r="AJ94" s="12"/>
      <c r="AK94" s="12">
        <v>95</v>
      </c>
      <c r="AL94" s="20"/>
      <c r="AM94" s="20"/>
      <c r="AN94" s="20"/>
      <c r="AO94" s="20"/>
      <c r="AP94" s="5">
        <v>11881000</v>
      </c>
      <c r="AQ94" s="14">
        <v>2.7</v>
      </c>
      <c r="AR94" s="14">
        <v>43.6</v>
      </c>
      <c r="AS94" s="14">
        <v>52.4</v>
      </c>
      <c r="AT94" s="14">
        <v>48.3</v>
      </c>
      <c r="AU94" s="14">
        <v>59.7</v>
      </c>
      <c r="AV94" s="14">
        <v>38.9</v>
      </c>
      <c r="AW94" s="14">
        <v>46.1</v>
      </c>
      <c r="BB94" s="27"/>
      <c r="BI94" s="5"/>
      <c r="BJ94" s="5"/>
      <c r="BK94" s="5"/>
      <c r="BL94" s="5"/>
      <c r="BM94" s="5"/>
      <c r="BN94" s="5"/>
      <c r="BO94" s="5"/>
      <c r="BP94" s="5"/>
      <c r="CI94" s="5"/>
      <c r="CU94" s="12"/>
      <c r="DB94" s="4" t="s">
        <v>404</v>
      </c>
      <c r="DF94" s="4">
        <v>20</v>
      </c>
      <c r="DG94" s="12">
        <v>63.979568479999998</v>
      </c>
      <c r="DH94" s="12">
        <v>38.096401210000003</v>
      </c>
      <c r="DI94" s="12">
        <v>51.037984844999997</v>
      </c>
      <c r="DJ94" s="12">
        <v>-25.883167269999994</v>
      </c>
      <c r="DM94" s="4">
        <v>0</v>
      </c>
      <c r="DN94" s="16">
        <v>0</v>
      </c>
      <c r="DO94" s="4">
        <v>53.9</v>
      </c>
      <c r="DP94" s="4">
        <v>71.2</v>
      </c>
      <c r="DQ94" s="12"/>
      <c r="DR94" s="20">
        <v>0.55627009646302261</v>
      </c>
      <c r="DT94" s="20">
        <v>7.1382570000000006E-2</v>
      </c>
      <c r="DU94" s="4">
        <v>85</v>
      </c>
      <c r="DV94" s="4">
        <v>23</v>
      </c>
      <c r="DW94" s="12">
        <v>56</v>
      </c>
      <c r="DX94" s="4">
        <f t="shared" si="22"/>
        <v>62</v>
      </c>
      <c r="DY94" s="49">
        <f t="shared" si="23"/>
        <v>0.72941176470588232</v>
      </c>
      <c r="DZ94" s="16">
        <f t="shared" si="24"/>
        <v>0.74698795180722888</v>
      </c>
      <c r="EA94" s="16">
        <f t="shared" si="25"/>
        <v>0.76543209876543206</v>
      </c>
      <c r="EB94" s="16">
        <f t="shared" si="26"/>
        <v>0.22917371873301615</v>
      </c>
      <c r="EC94" s="16">
        <f t="shared" si="27"/>
        <v>0.24123145834424101</v>
      </c>
      <c r="ED94" s="16">
        <f t="shared" si="28"/>
        <v>0.25481873107403563</v>
      </c>
      <c r="EE94" s="20">
        <f t="shared" si="29"/>
        <v>3.6956521739130435</v>
      </c>
      <c r="EF94" s="20">
        <f t="shared" si="30"/>
        <v>1.307157040561167</v>
      </c>
      <c r="EG94" s="16">
        <v>-0.20386098</v>
      </c>
      <c r="EH94" s="4">
        <v>108</v>
      </c>
      <c r="EI94" s="4">
        <v>120</v>
      </c>
      <c r="EJ94" s="4">
        <v>43</v>
      </c>
      <c r="EK94" s="32">
        <v>30</v>
      </c>
      <c r="EL94" s="4">
        <v>30</v>
      </c>
      <c r="EM94" s="55">
        <v>0.75</v>
      </c>
      <c r="EN94" s="12">
        <v>5.0999999999999996</v>
      </c>
      <c r="EO94" s="12">
        <v>2.2999999999999998</v>
      </c>
      <c r="EP94" s="4" t="s">
        <v>581</v>
      </c>
      <c r="EQ94" s="20">
        <v>39</v>
      </c>
      <c r="EZ94" s="4">
        <v>101</v>
      </c>
      <c r="FB94" s="4">
        <v>120</v>
      </c>
      <c r="FC94" s="4">
        <v>110</v>
      </c>
      <c r="FD94" s="4">
        <v>100</v>
      </c>
      <c r="FE94" s="4">
        <v>70</v>
      </c>
      <c r="FF94" s="4">
        <v>2.1</v>
      </c>
      <c r="FG94" s="4">
        <v>33</v>
      </c>
      <c r="FP94" s="4">
        <v>6.5</v>
      </c>
      <c r="FQ94" s="12">
        <v>1</v>
      </c>
      <c r="FR94" s="4">
        <v>46</v>
      </c>
      <c r="FS94" s="4">
        <v>45</v>
      </c>
      <c r="FT94" s="4">
        <v>85</v>
      </c>
      <c r="FW94" s="4">
        <v>83</v>
      </c>
      <c r="FX94" s="4">
        <v>75</v>
      </c>
    </row>
    <row r="95" spans="1:180">
      <c r="A95" s="4" t="s">
        <v>582</v>
      </c>
      <c r="B95" s="4" t="s">
        <v>403</v>
      </c>
      <c r="C95" s="4">
        <v>0</v>
      </c>
      <c r="D95" s="4">
        <v>0</v>
      </c>
      <c r="E95" s="4">
        <v>0</v>
      </c>
      <c r="F95" s="4">
        <v>0</v>
      </c>
      <c r="G95" s="4">
        <v>0</v>
      </c>
      <c r="H95" s="4">
        <v>0</v>
      </c>
      <c r="I95" s="4">
        <v>0</v>
      </c>
      <c r="J95" s="4">
        <v>1</v>
      </c>
      <c r="K95" s="4">
        <v>0</v>
      </c>
      <c r="L95" s="4">
        <v>0</v>
      </c>
      <c r="M95" s="4">
        <v>0</v>
      </c>
      <c r="N95" s="4">
        <v>1</v>
      </c>
      <c r="O95" s="4">
        <v>1</v>
      </c>
      <c r="P95" s="4">
        <v>1</v>
      </c>
      <c r="Q95" s="4">
        <v>0</v>
      </c>
      <c r="R95" s="20">
        <v>4.7142857142857144</v>
      </c>
      <c r="S95" s="20">
        <v>2.657142857142857</v>
      </c>
      <c r="T95" s="20">
        <v>3.5</v>
      </c>
      <c r="U95" s="5">
        <v>45314000</v>
      </c>
      <c r="V95" s="12">
        <v>1.1000000000000001</v>
      </c>
      <c r="W95" s="12">
        <v>5.7</v>
      </c>
      <c r="X95" s="12">
        <v>6</v>
      </c>
      <c r="Y95" s="12">
        <v>2.7</v>
      </c>
      <c r="Z95" s="12">
        <v>1.8</v>
      </c>
      <c r="AA95" s="12">
        <v>1.7</v>
      </c>
      <c r="AB95" s="12">
        <v>3.85</v>
      </c>
      <c r="AC95" s="12">
        <v>4</v>
      </c>
      <c r="AD95" s="12">
        <v>2.9</v>
      </c>
      <c r="AE95" s="12">
        <v>-4.3</v>
      </c>
      <c r="AF95" s="12">
        <v>27.7</v>
      </c>
      <c r="AG95" s="12">
        <v>73.8</v>
      </c>
      <c r="AH95" s="12">
        <v>50.75</v>
      </c>
      <c r="AI95" s="12">
        <v>46.1</v>
      </c>
      <c r="AJ95" s="12"/>
      <c r="AK95" s="4">
        <v>97.9</v>
      </c>
      <c r="AL95" s="20">
        <v>3.2309999999999999</v>
      </c>
      <c r="AM95" s="20">
        <v>7.85</v>
      </c>
      <c r="AN95" s="20">
        <v>5.5404999999999998</v>
      </c>
      <c r="AO95" s="20">
        <f>AM95-AL95</f>
        <v>4.6189999999999998</v>
      </c>
      <c r="AP95" s="5">
        <v>22399000</v>
      </c>
      <c r="AQ95" s="14">
        <v>2.2999999999999998</v>
      </c>
      <c r="AR95" s="14">
        <v>40.799999999999997</v>
      </c>
      <c r="AS95" s="14">
        <v>51.1</v>
      </c>
      <c r="AT95" s="14">
        <v>49.5</v>
      </c>
      <c r="AU95" s="14">
        <v>58.3</v>
      </c>
      <c r="AV95" s="14">
        <v>31.9</v>
      </c>
      <c r="AW95" s="14">
        <v>40.4</v>
      </c>
      <c r="AX95" s="5">
        <v>1478.377342</v>
      </c>
      <c r="AY95" s="5">
        <v>13766.06467</v>
      </c>
      <c r="AZ95" s="5">
        <v>13411.79808</v>
      </c>
      <c r="BA95" s="20">
        <v>6.8947772657450077</v>
      </c>
      <c r="BB95" s="27">
        <v>7.3816371681415927</v>
      </c>
      <c r="BC95" s="20">
        <v>15.443478260869565</v>
      </c>
      <c r="BF95" s="5">
        <v>850</v>
      </c>
      <c r="BG95" s="5">
        <v>1302</v>
      </c>
      <c r="BH95" s="5">
        <v>8977</v>
      </c>
      <c r="BI95" s="5">
        <v>904</v>
      </c>
      <c r="BJ95" s="5">
        <v>6673</v>
      </c>
      <c r="BK95" s="5">
        <v>3788.5</v>
      </c>
      <c r="BL95" s="5">
        <v>690</v>
      </c>
      <c r="BM95" s="5">
        <v>10656</v>
      </c>
      <c r="BN95" s="5">
        <v>9976.2233899999992</v>
      </c>
      <c r="BO95" s="5">
        <v>5897.8789880000004</v>
      </c>
      <c r="BP95" s="5">
        <v>10610</v>
      </c>
      <c r="BQ95" s="20">
        <v>34.19</v>
      </c>
      <c r="BR95" s="20">
        <v>34.19</v>
      </c>
      <c r="CE95" s="32">
        <v>83</v>
      </c>
      <c r="CF95" s="32">
        <v>65</v>
      </c>
      <c r="CG95" s="27">
        <v>1.2769230769230768</v>
      </c>
      <c r="CH95" s="5">
        <v>1615000</v>
      </c>
      <c r="CI95" s="5">
        <v>1004000</v>
      </c>
      <c r="CJ95" s="4">
        <v>60.8</v>
      </c>
      <c r="CK95" s="12">
        <v>9</v>
      </c>
      <c r="CL95" s="12">
        <v>12.7</v>
      </c>
      <c r="CN95" s="12">
        <v>8.6</v>
      </c>
      <c r="CO95" s="12">
        <v>12.4</v>
      </c>
      <c r="CQ95" s="4" t="s">
        <v>415</v>
      </c>
      <c r="CR95" s="4">
        <v>1</v>
      </c>
      <c r="CU95" s="12"/>
      <c r="CW95" s="4">
        <v>2</v>
      </c>
      <c r="CX95" s="20">
        <v>-0.83077578509726879</v>
      </c>
      <c r="CY95" s="4">
        <v>8</v>
      </c>
      <c r="CZ95" s="4">
        <v>20</v>
      </c>
      <c r="DA95" s="4">
        <v>32</v>
      </c>
      <c r="DB95" s="4">
        <v>90</v>
      </c>
      <c r="DC95" s="4">
        <v>10</v>
      </c>
      <c r="DE95" s="4">
        <v>9</v>
      </c>
      <c r="DG95" s="12">
        <v>61.316474909999997</v>
      </c>
      <c r="DH95" s="12">
        <v>18.109300609999998</v>
      </c>
      <c r="DI95" s="12">
        <v>39.712887760000001</v>
      </c>
      <c r="DJ95" s="12">
        <v>-43.207174299999998</v>
      </c>
      <c r="DK95" s="4">
        <v>0.33</v>
      </c>
      <c r="DL95" s="4">
        <v>86.4</v>
      </c>
      <c r="DM95" s="4">
        <v>93</v>
      </c>
      <c r="DN95" s="16">
        <v>0.36932985616800001</v>
      </c>
      <c r="DO95" s="4">
        <v>53.9</v>
      </c>
      <c r="DP95" s="4">
        <v>71.3</v>
      </c>
      <c r="DQ95" s="12">
        <v>72.400000000000006</v>
      </c>
      <c r="DR95" s="20">
        <v>0.55948553054662375</v>
      </c>
      <c r="DS95" s="49">
        <f>(DQ95-DO95)/(85-DO95)</f>
        <v>0.5948553054662381</v>
      </c>
      <c r="DT95" s="20">
        <v>7.2786069999999994E-2</v>
      </c>
      <c r="DU95" s="4">
        <v>90</v>
      </c>
      <c r="DV95" s="4">
        <v>6</v>
      </c>
      <c r="DW95" s="12">
        <v>9.4</v>
      </c>
      <c r="DX95" s="4">
        <f t="shared" si="22"/>
        <v>84</v>
      </c>
      <c r="DY95" s="49">
        <f t="shared" si="23"/>
        <v>0.93333333333333335</v>
      </c>
      <c r="DZ95" s="16">
        <f t="shared" si="24"/>
        <v>0.95454545454545459</v>
      </c>
      <c r="EA95" s="16">
        <f t="shared" si="25"/>
        <v>0.97674418604651159</v>
      </c>
      <c r="EB95" s="16">
        <f t="shared" si="26"/>
        <v>0.47478146530569426</v>
      </c>
      <c r="EC95" s="16">
        <f t="shared" si="27"/>
        <v>0.54256481145693125</v>
      </c>
      <c r="ED95" s="16">
        <f t="shared" si="28"/>
        <v>0.66097759656210386</v>
      </c>
      <c r="EE95" s="20">
        <f t="shared" si="29"/>
        <v>15</v>
      </c>
      <c r="EF95" s="20">
        <f t="shared" si="30"/>
        <v>2.7080502011022101</v>
      </c>
      <c r="EG95" s="16">
        <v>-1.6237225900000001</v>
      </c>
      <c r="EH95" s="4">
        <v>164</v>
      </c>
      <c r="EI95" s="4">
        <v>127</v>
      </c>
      <c r="EJ95" s="4">
        <v>18</v>
      </c>
      <c r="EK95" s="32">
        <v>9</v>
      </c>
      <c r="EL95" s="4">
        <v>7</v>
      </c>
      <c r="EM95" s="55">
        <v>0.94488188976377951</v>
      </c>
      <c r="EN95" s="12">
        <v>9.8000000000000007</v>
      </c>
      <c r="EO95" s="12">
        <v>5.9</v>
      </c>
      <c r="EP95" s="4" t="s">
        <v>583</v>
      </c>
      <c r="EQ95" s="20">
        <v>37.299999999999997</v>
      </c>
      <c r="ER95" s="4">
        <v>6.7</v>
      </c>
      <c r="ES95" s="4">
        <v>5.2</v>
      </c>
      <c r="ET95" s="4">
        <v>5.0999999999999996</v>
      </c>
      <c r="EU95" s="12">
        <v>4</v>
      </c>
      <c r="EV95" s="4">
        <v>4.3</v>
      </c>
      <c r="EW95" s="20">
        <f>AVERAGE(ER95:EV95)</f>
        <v>5.0600000000000005</v>
      </c>
      <c r="EX95" s="4">
        <v>14</v>
      </c>
      <c r="EY95" s="4">
        <v>0.82599999999999996</v>
      </c>
      <c r="EZ95" s="4">
        <v>100</v>
      </c>
      <c r="FA95" s="4">
        <v>75.2</v>
      </c>
      <c r="FB95" s="4">
        <v>120</v>
      </c>
      <c r="FC95" s="4">
        <v>109</v>
      </c>
      <c r="FD95" s="4">
        <v>98</v>
      </c>
      <c r="FE95" s="4">
        <v>130</v>
      </c>
      <c r="FF95" s="4">
        <v>1.3</v>
      </c>
      <c r="FG95" s="4">
        <v>28</v>
      </c>
      <c r="FH95" s="4">
        <v>96.8</v>
      </c>
      <c r="FI95" s="12">
        <v>99</v>
      </c>
      <c r="FJ95" s="4">
        <v>118</v>
      </c>
      <c r="FK95" s="4">
        <v>81.8</v>
      </c>
      <c r="FM95" s="4">
        <v>199</v>
      </c>
      <c r="FN95" s="4">
        <v>97</v>
      </c>
      <c r="FO95" s="4">
        <v>0.30199999999999999</v>
      </c>
      <c r="FP95" s="4">
        <v>3.6</v>
      </c>
      <c r="FQ95" s="4">
        <v>0.7</v>
      </c>
      <c r="FR95" s="4">
        <v>32</v>
      </c>
      <c r="FS95" s="4">
        <v>39</v>
      </c>
      <c r="FT95" s="4">
        <v>51</v>
      </c>
      <c r="FU95" s="4">
        <v>27.7</v>
      </c>
      <c r="FV95" s="12">
        <v>3.7</v>
      </c>
      <c r="FW95" s="4">
        <v>31</v>
      </c>
      <c r="FX95" s="4">
        <v>32</v>
      </c>
    </row>
    <row r="96" spans="1:180">
      <c r="A96" s="4" t="s">
        <v>584</v>
      </c>
      <c r="B96" s="4" t="s">
        <v>403</v>
      </c>
      <c r="C96" s="4">
        <v>0</v>
      </c>
      <c r="D96" s="4">
        <v>0</v>
      </c>
      <c r="E96" s="4">
        <v>1</v>
      </c>
      <c r="F96" s="4">
        <v>0</v>
      </c>
      <c r="G96" s="4">
        <v>0</v>
      </c>
      <c r="H96" s="4">
        <v>0</v>
      </c>
      <c r="I96" s="4">
        <v>0</v>
      </c>
      <c r="J96" s="4">
        <v>0</v>
      </c>
      <c r="K96" s="4">
        <v>0</v>
      </c>
      <c r="L96" s="4">
        <v>0</v>
      </c>
      <c r="M96" s="4">
        <v>0</v>
      </c>
      <c r="N96" s="4">
        <v>1</v>
      </c>
      <c r="O96" s="4">
        <v>1</v>
      </c>
      <c r="P96" s="4">
        <v>0</v>
      </c>
      <c r="Q96" s="4">
        <v>0</v>
      </c>
      <c r="R96" s="20">
        <v>8.7096774193548381</v>
      </c>
      <c r="S96" s="20">
        <v>0</v>
      </c>
      <c r="U96" s="5">
        <v>1687000</v>
      </c>
      <c r="V96" s="12">
        <v>1.3</v>
      </c>
      <c r="W96" s="12">
        <v>7.3</v>
      </c>
      <c r="X96" s="12">
        <v>7.3</v>
      </c>
      <c r="Y96" s="12">
        <v>5.4</v>
      </c>
      <c r="Z96" s="12">
        <v>3</v>
      </c>
      <c r="AA96" s="12">
        <v>2.9</v>
      </c>
      <c r="AB96" s="12">
        <v>5.0999999999999996</v>
      </c>
      <c r="AC96" s="12">
        <v>1.5</v>
      </c>
      <c r="AD96" s="12">
        <v>3.9</v>
      </c>
      <c r="AE96" s="12">
        <v>-4.4000000000000004</v>
      </c>
      <c r="AF96" s="12">
        <v>72.3</v>
      </c>
      <c r="AG96" s="12">
        <v>95.8</v>
      </c>
      <c r="AH96" s="12">
        <v>84.05</v>
      </c>
      <c r="AI96" s="12">
        <v>23.5</v>
      </c>
      <c r="AJ96" s="12"/>
      <c r="AK96" s="4">
        <v>77.8</v>
      </c>
      <c r="AL96" s="20">
        <v>1.5960000000000001</v>
      </c>
      <c r="AM96" s="20">
        <v>5.2759999999999998</v>
      </c>
      <c r="AN96" s="20">
        <v>3.4359999999999999</v>
      </c>
      <c r="AO96" s="20">
        <f>AM96-AL96</f>
        <v>3.6799999999999997</v>
      </c>
      <c r="AP96" s="5">
        <v>656000</v>
      </c>
      <c r="AQ96" s="14">
        <v>1.7</v>
      </c>
      <c r="AR96" s="14">
        <v>36.200000000000003</v>
      </c>
      <c r="AS96" s="14">
        <v>40.5</v>
      </c>
      <c r="AT96" s="14">
        <v>55</v>
      </c>
      <c r="AU96" s="14">
        <v>49.9</v>
      </c>
      <c r="AV96" s="14">
        <v>11.1</v>
      </c>
      <c r="AW96" s="14">
        <v>24.3</v>
      </c>
      <c r="BB96" s="27"/>
      <c r="BI96" s="5"/>
      <c r="BJ96" s="5">
        <v>9733</v>
      </c>
      <c r="BK96" s="5">
        <v>9733</v>
      </c>
      <c r="BL96" s="5"/>
      <c r="BM96" s="5"/>
      <c r="BN96" s="5"/>
      <c r="BO96" s="5"/>
      <c r="BP96" s="5"/>
      <c r="CI96" s="5"/>
      <c r="CU96" s="12"/>
      <c r="CV96" s="4">
        <v>1</v>
      </c>
      <c r="DB96" s="4">
        <v>38</v>
      </c>
      <c r="DG96" s="12">
        <v>1.4469108580000001</v>
      </c>
      <c r="DH96" s="12">
        <v>1.1747000219999999</v>
      </c>
      <c r="DI96" s="12">
        <v>1.31080544</v>
      </c>
      <c r="DJ96" s="12">
        <v>-0.27221083600000018</v>
      </c>
      <c r="DM96" s="4">
        <v>45</v>
      </c>
      <c r="DN96" s="16">
        <v>5.8986244799999997E-3</v>
      </c>
      <c r="DO96" s="4">
        <v>59.6</v>
      </c>
      <c r="DP96" s="12">
        <v>75</v>
      </c>
      <c r="DQ96" s="12">
        <v>75.900000000000006</v>
      </c>
      <c r="DR96" s="20">
        <v>0.60629921259842523</v>
      </c>
      <c r="DS96" s="49">
        <f>(DQ96-DO96)/(85-DO96)</f>
        <v>0.64173228346456712</v>
      </c>
      <c r="DT96" s="20">
        <v>5.4968059999999999E-2</v>
      </c>
      <c r="DU96" s="4">
        <v>89</v>
      </c>
      <c r="DV96" s="4">
        <v>13</v>
      </c>
      <c r="DW96" s="12">
        <v>10.9</v>
      </c>
      <c r="DX96" s="4">
        <f t="shared" si="22"/>
        <v>76</v>
      </c>
      <c r="DY96" s="49">
        <f t="shared" si="23"/>
        <v>0.8539325842696629</v>
      </c>
      <c r="DZ96" s="16">
        <f t="shared" si="24"/>
        <v>0.87356321839080464</v>
      </c>
      <c r="EA96" s="16">
        <f t="shared" si="25"/>
        <v>0.89411764705882357</v>
      </c>
      <c r="EB96" s="16">
        <f t="shared" si="26"/>
        <v>0.3372651430551889</v>
      </c>
      <c r="EC96" s="16">
        <f t="shared" si="27"/>
        <v>0.36299436734795998</v>
      </c>
      <c r="ED96" s="16">
        <f t="shared" si="28"/>
        <v>0.39460190470881673</v>
      </c>
      <c r="EE96" s="20">
        <f t="shared" si="29"/>
        <v>6.8461538461538458</v>
      </c>
      <c r="EF96" s="20">
        <f t="shared" si="30"/>
        <v>1.9236870122706029</v>
      </c>
      <c r="EG96" s="16">
        <v>-0.83565146000000001</v>
      </c>
      <c r="EH96" s="4">
        <v>147</v>
      </c>
      <c r="EI96" s="4">
        <v>128</v>
      </c>
      <c r="EJ96" s="4">
        <v>35</v>
      </c>
      <c r="EK96" s="32">
        <v>14</v>
      </c>
      <c r="EL96" s="4">
        <v>14</v>
      </c>
      <c r="EM96" s="55">
        <v>0.890625</v>
      </c>
      <c r="EN96" s="12">
        <v>6.6</v>
      </c>
      <c r="EO96" s="12">
        <v>5.6</v>
      </c>
      <c r="EP96" s="4" t="s">
        <v>585</v>
      </c>
      <c r="EQ96" s="20">
        <v>29.2</v>
      </c>
      <c r="EY96" s="4">
        <v>0.76900000000000002</v>
      </c>
      <c r="EZ96" s="4">
        <v>76</v>
      </c>
      <c r="FA96" s="4">
        <v>77.5</v>
      </c>
      <c r="FB96" s="4">
        <v>114</v>
      </c>
      <c r="FC96" s="4">
        <v>106</v>
      </c>
      <c r="FD96" s="4">
        <v>99</v>
      </c>
      <c r="FE96" s="4">
        <v>29</v>
      </c>
      <c r="FF96" s="4">
        <v>2.5</v>
      </c>
      <c r="FG96" s="4">
        <v>36</v>
      </c>
      <c r="FH96" s="4">
        <v>72.599999999999994</v>
      </c>
      <c r="FI96" s="4">
        <v>80.400000000000006</v>
      </c>
      <c r="FJ96" s="4">
        <v>174</v>
      </c>
      <c r="FK96" s="4">
        <v>72.8</v>
      </c>
      <c r="FM96" s="4">
        <v>159</v>
      </c>
      <c r="FN96" s="4">
        <v>92</v>
      </c>
      <c r="FO96" s="4">
        <v>0.33300000000000002</v>
      </c>
      <c r="FP96" s="4">
        <v>2.1</v>
      </c>
      <c r="FQ96" s="4">
        <v>1.8</v>
      </c>
      <c r="FR96" s="4">
        <v>8</v>
      </c>
      <c r="FS96" s="4">
        <v>23</v>
      </c>
      <c r="FT96" s="4">
        <v>16</v>
      </c>
      <c r="FU96" s="4">
        <v>24.5</v>
      </c>
      <c r="FV96" s="12">
        <v>0</v>
      </c>
      <c r="FW96" s="4">
        <v>61</v>
      </c>
      <c r="FX96" s="4">
        <v>53</v>
      </c>
    </row>
    <row r="97" spans="1:180">
      <c r="A97" s="4" t="s">
        <v>586</v>
      </c>
      <c r="B97" s="4" t="s">
        <v>407</v>
      </c>
      <c r="C97" s="4">
        <v>0</v>
      </c>
      <c r="D97" s="4">
        <v>1</v>
      </c>
      <c r="E97" s="4">
        <v>0</v>
      </c>
      <c r="F97" s="4">
        <v>0</v>
      </c>
      <c r="G97" s="4">
        <v>0</v>
      </c>
      <c r="H97" s="4">
        <v>0</v>
      </c>
      <c r="I97" s="4">
        <v>0</v>
      </c>
      <c r="J97" s="4">
        <v>0</v>
      </c>
      <c r="K97" s="4">
        <v>0</v>
      </c>
      <c r="L97" s="4">
        <v>0</v>
      </c>
      <c r="M97" s="4">
        <v>0</v>
      </c>
      <c r="N97" s="4">
        <v>0</v>
      </c>
      <c r="O97" s="4">
        <v>0</v>
      </c>
      <c r="P97" s="4">
        <v>0</v>
      </c>
      <c r="Q97" s="4">
        <v>1</v>
      </c>
      <c r="U97" s="5">
        <v>4469000</v>
      </c>
      <c r="V97" s="12">
        <v>1.3</v>
      </c>
      <c r="W97" s="12">
        <v>5.0999999999999996</v>
      </c>
      <c r="X97" s="12">
        <v>5.0999999999999996</v>
      </c>
      <c r="Y97" s="12">
        <v>4.0999999999999996</v>
      </c>
      <c r="Z97" s="12">
        <v>3.5</v>
      </c>
      <c r="AA97" s="12">
        <v>3.3</v>
      </c>
      <c r="AB97" s="12">
        <v>4.2</v>
      </c>
      <c r="AC97" s="12">
        <v>1.1000000000000001</v>
      </c>
      <c r="AD97" s="12">
        <v>1.4</v>
      </c>
      <c r="AE97" s="12">
        <v>-1.8</v>
      </c>
      <c r="AF97" s="12">
        <v>34.200000000000003</v>
      </c>
      <c r="AG97" s="12">
        <v>38.200000000000003</v>
      </c>
      <c r="AH97" s="12">
        <v>36.200000000000003</v>
      </c>
      <c r="AI97" s="12">
        <v>4</v>
      </c>
      <c r="AJ97" s="12"/>
      <c r="AK97" s="12">
        <v>97</v>
      </c>
      <c r="AL97" s="20"/>
      <c r="AM97" s="20"/>
      <c r="AN97" s="20"/>
      <c r="AO97" s="20"/>
      <c r="AP97" s="5">
        <v>1885000</v>
      </c>
      <c r="AQ97" s="14">
        <v>1.2</v>
      </c>
      <c r="AR97" s="14">
        <v>42.7</v>
      </c>
      <c r="AS97" s="14">
        <v>43.2</v>
      </c>
      <c r="AT97" s="14">
        <v>46.1</v>
      </c>
      <c r="AU97" s="14">
        <v>45.7</v>
      </c>
      <c r="AV97" s="14">
        <v>39.4</v>
      </c>
      <c r="AW97" s="14">
        <v>38.6</v>
      </c>
      <c r="AY97" s="5">
        <v>3136.6682850000002</v>
      </c>
      <c r="AZ97" s="5">
        <v>3392.897117</v>
      </c>
      <c r="BB97" s="27"/>
      <c r="BI97" s="5"/>
      <c r="BJ97" s="5"/>
      <c r="BK97" s="5"/>
      <c r="BL97" s="5"/>
      <c r="BM97" s="5">
        <v>1930</v>
      </c>
      <c r="BN97" s="5">
        <v>1560.1298850000001</v>
      </c>
      <c r="BO97" s="5">
        <v>256.86683269999997</v>
      </c>
      <c r="BP97" s="5">
        <v>550</v>
      </c>
      <c r="BQ97" s="20">
        <v>35.32</v>
      </c>
      <c r="BR97" s="20">
        <v>35.32</v>
      </c>
      <c r="CI97" s="5"/>
      <c r="CU97" s="12"/>
      <c r="CV97" s="4">
        <v>2</v>
      </c>
      <c r="DB97" s="4">
        <v>344</v>
      </c>
      <c r="DG97" s="12">
        <v>49.853164669999998</v>
      </c>
      <c r="DH97" s="12">
        <v>32.096599580000003</v>
      </c>
      <c r="DI97" s="12">
        <v>40.974882125000001</v>
      </c>
      <c r="DJ97" s="12">
        <v>-17.756565089999995</v>
      </c>
      <c r="DM97" s="4">
        <v>5</v>
      </c>
      <c r="DN97" s="16">
        <v>2.04874410625E-2</v>
      </c>
      <c r="DP97" s="4">
        <v>69.2</v>
      </c>
      <c r="DQ97" s="12">
        <v>67.599999999999994</v>
      </c>
      <c r="DR97" s="20"/>
      <c r="DT97" s="20" t="s">
        <v>427</v>
      </c>
      <c r="DU97" s="4">
        <v>80</v>
      </c>
      <c r="DV97" s="4">
        <v>39</v>
      </c>
      <c r="DW97" s="12">
        <v>25.9</v>
      </c>
      <c r="DX97" s="4">
        <f t="shared" si="22"/>
        <v>41</v>
      </c>
      <c r="DY97" s="49">
        <f t="shared" si="23"/>
        <v>0.51249999999999996</v>
      </c>
      <c r="DZ97" s="16">
        <f t="shared" si="24"/>
        <v>0.52564102564102566</v>
      </c>
      <c r="EA97" s="16">
        <f t="shared" si="25"/>
        <v>0.53947368421052633</v>
      </c>
      <c r="EB97" s="16">
        <f t="shared" si="26"/>
        <v>0.12596290123906606</v>
      </c>
      <c r="EC97" s="16">
        <f t="shared" si="27"/>
        <v>0.13090726276686662</v>
      </c>
      <c r="ED97" s="16">
        <f t="shared" si="28"/>
        <v>0.13626296985644876</v>
      </c>
      <c r="EE97" s="20">
        <f t="shared" si="29"/>
        <v>2.0512820512820511</v>
      </c>
      <c r="EF97" s="20">
        <f t="shared" si="30"/>
        <v>0.71846498854423491</v>
      </c>
      <c r="EG97" s="16">
        <v>0.40494981000000002</v>
      </c>
      <c r="EH97" s="4">
        <v>80</v>
      </c>
      <c r="EI97" s="4">
        <v>115</v>
      </c>
      <c r="EJ97" s="4">
        <v>73</v>
      </c>
      <c r="EK97" s="32">
        <v>54</v>
      </c>
      <c r="EL97" s="4">
        <v>50</v>
      </c>
      <c r="EM97" s="55">
        <v>0.56521739130434778</v>
      </c>
      <c r="EN97" s="12">
        <v>2.2999999999999998</v>
      </c>
      <c r="EO97" s="12">
        <v>2.4</v>
      </c>
      <c r="EP97" s="4" t="s">
        <v>587</v>
      </c>
      <c r="EQ97" s="20">
        <v>42.54</v>
      </c>
      <c r="EY97" s="4">
        <v>0.628</v>
      </c>
      <c r="EZ97" s="4">
        <v>105</v>
      </c>
      <c r="FA97" s="4">
        <v>72.099999999999994</v>
      </c>
      <c r="FB97" s="4">
        <v>108</v>
      </c>
      <c r="FC97" s="4">
        <v>113</v>
      </c>
      <c r="FE97" s="4">
        <v>110</v>
      </c>
      <c r="FF97" s="4">
        <v>3.4</v>
      </c>
      <c r="FG97" s="4">
        <v>71</v>
      </c>
      <c r="FH97" s="12">
        <v>97</v>
      </c>
      <c r="FI97" s="12">
        <v>97</v>
      </c>
      <c r="FR97" s="4">
        <v>49</v>
      </c>
      <c r="FS97" s="4">
        <v>46</v>
      </c>
      <c r="FU97" s="4">
        <v>39.5</v>
      </c>
      <c r="FV97" s="12">
        <v>4.8</v>
      </c>
      <c r="FW97" s="4">
        <v>89</v>
      </c>
      <c r="FX97" s="4">
        <v>107</v>
      </c>
    </row>
    <row r="98" spans="1:180">
      <c r="A98" s="4" t="s">
        <v>588</v>
      </c>
      <c r="B98" s="4" t="s">
        <v>403</v>
      </c>
      <c r="C98" s="4">
        <v>0</v>
      </c>
      <c r="D98" s="4">
        <v>0</v>
      </c>
      <c r="E98" s="4">
        <v>0</v>
      </c>
      <c r="F98" s="4">
        <v>0</v>
      </c>
      <c r="G98" s="4">
        <v>0</v>
      </c>
      <c r="H98" s="4">
        <v>0</v>
      </c>
      <c r="I98" s="4">
        <v>0</v>
      </c>
      <c r="J98" s="4">
        <v>0</v>
      </c>
      <c r="K98" s="4">
        <v>0</v>
      </c>
      <c r="L98" s="4">
        <v>1</v>
      </c>
      <c r="M98" s="4">
        <v>0</v>
      </c>
      <c r="N98" s="4">
        <v>0</v>
      </c>
      <c r="O98" s="4">
        <v>0</v>
      </c>
      <c r="P98" s="4">
        <v>0</v>
      </c>
      <c r="Q98" s="4">
        <v>1</v>
      </c>
      <c r="R98" s="20">
        <v>6.8571428571428568</v>
      </c>
      <c r="S98" s="20">
        <v>4.7619047619047616E-2</v>
      </c>
      <c r="U98" s="5">
        <v>5035000</v>
      </c>
      <c r="V98" s="12">
        <v>2.9</v>
      </c>
      <c r="W98" s="12">
        <v>6.2</v>
      </c>
      <c r="X98" s="12">
        <v>6.2</v>
      </c>
      <c r="Y98" s="12">
        <v>6.7</v>
      </c>
      <c r="Z98" s="12">
        <v>6.4</v>
      </c>
      <c r="AA98" s="12">
        <v>6.7</v>
      </c>
      <c r="AB98" s="12">
        <v>6.45</v>
      </c>
      <c r="AC98" s="12">
        <v>-0.4</v>
      </c>
      <c r="AD98" s="12">
        <v>0</v>
      </c>
      <c r="AE98" s="12">
        <v>0.5</v>
      </c>
      <c r="AF98" s="12">
        <v>7.9</v>
      </c>
      <c r="AG98" s="12">
        <v>18.100000000000001</v>
      </c>
      <c r="AH98" s="12">
        <v>13</v>
      </c>
      <c r="AI98" s="12">
        <v>10.199999999999999</v>
      </c>
      <c r="AJ98" s="12"/>
      <c r="AK98" s="4">
        <v>55.8</v>
      </c>
      <c r="AL98" s="20"/>
      <c r="AM98" s="20"/>
      <c r="AN98" s="20"/>
      <c r="AO98" s="20"/>
      <c r="AP98" s="5">
        <v>2432000</v>
      </c>
      <c r="AQ98" s="14">
        <v>2.4</v>
      </c>
      <c r="AR98" s="14">
        <v>51.6</v>
      </c>
      <c r="AS98" s="14">
        <v>47.6</v>
      </c>
      <c r="AT98" s="14">
        <v>56.1</v>
      </c>
      <c r="AU98" s="14">
        <v>51.8</v>
      </c>
      <c r="AV98" s="14">
        <v>47.1</v>
      </c>
      <c r="AW98" s="14">
        <v>44.8</v>
      </c>
      <c r="BB98" s="27"/>
      <c r="BI98" s="5"/>
      <c r="BJ98" s="5">
        <v>1385</v>
      </c>
      <c r="BK98" s="5">
        <v>1385</v>
      </c>
      <c r="BL98" s="5"/>
      <c r="BM98" s="5"/>
      <c r="BN98" s="5">
        <v>942.66589120000003</v>
      </c>
      <c r="BO98" s="5">
        <v>399.67214100000001</v>
      </c>
      <c r="BP98" s="5">
        <v>400</v>
      </c>
      <c r="BQ98" s="20">
        <v>30.4</v>
      </c>
      <c r="BR98" s="20">
        <v>37</v>
      </c>
      <c r="CE98" s="32">
        <v>22</v>
      </c>
      <c r="CI98" s="5"/>
      <c r="CU98" s="12"/>
      <c r="CY98" s="4">
        <v>17</v>
      </c>
      <c r="CZ98" s="4">
        <v>24</v>
      </c>
      <c r="DA98" s="4">
        <v>30</v>
      </c>
      <c r="DB98" s="4" t="s">
        <v>404</v>
      </c>
      <c r="DF98" s="4">
        <v>85</v>
      </c>
      <c r="DG98" s="12">
        <v>82.47014618</v>
      </c>
      <c r="DH98" s="12">
        <v>78.139297490000004</v>
      </c>
      <c r="DI98" s="12">
        <v>80.304721835000009</v>
      </c>
      <c r="DJ98" s="12">
        <v>-4.3308486899999963</v>
      </c>
      <c r="DL98" s="4">
        <v>60.2</v>
      </c>
      <c r="DM98" s="4">
        <v>50</v>
      </c>
      <c r="DN98" s="16">
        <v>0.40152360917500007</v>
      </c>
      <c r="DO98" s="4">
        <v>40.4</v>
      </c>
      <c r="DP98" s="4">
        <v>51.3</v>
      </c>
      <c r="DQ98" s="12">
        <v>53.2</v>
      </c>
      <c r="DR98" s="20">
        <v>0.24439461883408067</v>
      </c>
      <c r="DS98" s="49">
        <f>(DQ98-DO98)/(85-DO98)</f>
        <v>0.28699551569506737</v>
      </c>
      <c r="DT98" s="20">
        <v>-6.0223779999999998E-2</v>
      </c>
      <c r="DU98" s="4">
        <v>155</v>
      </c>
      <c r="DV98" s="4">
        <v>102</v>
      </c>
      <c r="DW98" s="12">
        <v>101</v>
      </c>
      <c r="DX98" s="4">
        <f t="shared" si="22"/>
        <v>53</v>
      </c>
      <c r="DY98" s="49">
        <f t="shared" si="23"/>
        <v>0.34193548387096773</v>
      </c>
      <c r="DZ98" s="16">
        <f t="shared" si="24"/>
        <v>0.34640522875816993</v>
      </c>
      <c r="EA98" s="16">
        <f t="shared" si="25"/>
        <v>0.35099337748344372</v>
      </c>
      <c r="EB98" s="16">
        <f t="shared" si="26"/>
        <v>7.3364001080738719E-2</v>
      </c>
      <c r="EC98" s="16">
        <f t="shared" si="27"/>
        <v>7.4646437944482918E-2</v>
      </c>
      <c r="ED98" s="16">
        <f t="shared" si="28"/>
        <v>7.5972767909387728E-2</v>
      </c>
      <c r="EE98" s="20">
        <f t="shared" si="29"/>
        <v>1.5196078431372548</v>
      </c>
      <c r="EF98" s="20">
        <f t="shared" si="30"/>
        <v>0.4184523036349761</v>
      </c>
      <c r="EG98" s="16">
        <v>0.48547241000000002</v>
      </c>
      <c r="EH98" s="4">
        <v>35</v>
      </c>
      <c r="EI98" s="4">
        <v>235</v>
      </c>
      <c r="EJ98" s="4">
        <v>200</v>
      </c>
      <c r="EK98" s="32">
        <v>134</v>
      </c>
      <c r="EL98" s="4">
        <v>128</v>
      </c>
      <c r="EM98" s="55">
        <v>0.4553191489361702</v>
      </c>
      <c r="EN98" s="12">
        <v>0.8</v>
      </c>
      <c r="EO98" s="12">
        <v>2.8</v>
      </c>
      <c r="EP98" s="4" t="s">
        <v>589</v>
      </c>
      <c r="EQ98" s="20">
        <v>17.59</v>
      </c>
      <c r="EY98" s="4">
        <v>0.44400000000000001</v>
      </c>
      <c r="EZ98" s="4">
        <v>99</v>
      </c>
      <c r="FA98" s="4">
        <v>53.3</v>
      </c>
      <c r="FB98" s="4">
        <v>127</v>
      </c>
      <c r="FC98" s="4">
        <v>106</v>
      </c>
      <c r="FE98" s="4">
        <v>650</v>
      </c>
      <c r="FF98" s="4">
        <v>6.7</v>
      </c>
      <c r="FG98" s="4">
        <v>109</v>
      </c>
      <c r="FH98" s="4">
        <v>42.7</v>
      </c>
      <c r="FI98" s="4">
        <v>68.599999999999994</v>
      </c>
      <c r="FK98" s="4">
        <v>35.4</v>
      </c>
      <c r="FM98" s="4">
        <v>499</v>
      </c>
      <c r="FN98" s="4">
        <v>60</v>
      </c>
      <c r="FP98" s="12">
        <v>32</v>
      </c>
      <c r="FQ98" s="4">
        <v>13.2</v>
      </c>
      <c r="FR98" s="4">
        <v>45</v>
      </c>
      <c r="FS98" s="4">
        <v>47</v>
      </c>
      <c r="FT98" s="4">
        <v>81</v>
      </c>
      <c r="FU98" s="4">
        <v>39.9</v>
      </c>
      <c r="FV98" s="12">
        <v>21.2</v>
      </c>
      <c r="FW98" s="4">
        <v>138</v>
      </c>
      <c r="FX98" s="4">
        <v>136</v>
      </c>
    </row>
    <row r="99" spans="1:180">
      <c r="A99" s="4" t="s">
        <v>590</v>
      </c>
      <c r="B99" s="4" t="s">
        <v>407</v>
      </c>
      <c r="C99" s="4">
        <v>0</v>
      </c>
      <c r="D99" s="4">
        <v>1</v>
      </c>
      <c r="E99" s="4">
        <v>0</v>
      </c>
      <c r="F99" s="4">
        <v>0</v>
      </c>
      <c r="G99" s="4">
        <v>0</v>
      </c>
      <c r="H99" s="4">
        <v>0</v>
      </c>
      <c r="I99" s="4">
        <v>0</v>
      </c>
      <c r="J99" s="4">
        <v>0</v>
      </c>
      <c r="K99" s="4">
        <v>0</v>
      </c>
      <c r="L99" s="4">
        <v>0</v>
      </c>
      <c r="M99" s="4">
        <v>0</v>
      </c>
      <c r="N99" s="4">
        <v>0</v>
      </c>
      <c r="O99" s="4">
        <v>0</v>
      </c>
      <c r="P99" s="4">
        <v>0</v>
      </c>
      <c r="Q99" s="4">
        <v>1</v>
      </c>
      <c r="U99" s="5">
        <v>2504000</v>
      </c>
      <c r="V99" s="12">
        <v>-0.1</v>
      </c>
      <c r="W99" s="12">
        <v>1.9</v>
      </c>
      <c r="X99" s="12">
        <v>1.9</v>
      </c>
      <c r="Y99" s="12">
        <v>2</v>
      </c>
      <c r="Z99" s="12">
        <v>1.6</v>
      </c>
      <c r="AA99" s="12">
        <v>1.5</v>
      </c>
      <c r="AB99" s="12">
        <v>1.7</v>
      </c>
      <c r="AC99" s="12">
        <v>-0.3</v>
      </c>
      <c r="AD99" s="12">
        <v>1.8</v>
      </c>
      <c r="AE99" s="12">
        <v>-0.4</v>
      </c>
      <c r="AF99" s="12">
        <v>56.9</v>
      </c>
      <c r="AG99" s="12">
        <v>71.2</v>
      </c>
      <c r="AH99" s="12">
        <v>64.05</v>
      </c>
      <c r="AI99" s="12">
        <v>14.3</v>
      </c>
      <c r="AJ99" s="12"/>
      <c r="AK99" s="12">
        <v>99</v>
      </c>
      <c r="AL99" s="20"/>
      <c r="AM99" s="20"/>
      <c r="AN99" s="20"/>
      <c r="AO99" s="20"/>
      <c r="AP99" s="5">
        <v>1363000</v>
      </c>
      <c r="AQ99" s="14">
        <v>-0.2</v>
      </c>
      <c r="AR99" s="14">
        <v>56</v>
      </c>
      <c r="AS99" s="14">
        <v>54.7</v>
      </c>
      <c r="AT99" s="14">
        <v>59.8</v>
      </c>
      <c r="AU99" s="14">
        <v>59.1</v>
      </c>
      <c r="AV99" s="14">
        <v>52.7</v>
      </c>
      <c r="AW99" s="14">
        <v>50.3</v>
      </c>
      <c r="AY99" s="5">
        <v>6225.2798400000001</v>
      </c>
      <c r="AZ99" s="5">
        <v>7497.9556080000002</v>
      </c>
      <c r="BB99" s="27"/>
      <c r="BI99" s="5"/>
      <c r="BJ99" s="5"/>
      <c r="BK99" s="5"/>
      <c r="BL99" s="5"/>
      <c r="BM99" s="5">
        <v>3332</v>
      </c>
      <c r="BN99" s="5">
        <v>2759.207159</v>
      </c>
      <c r="BO99" s="5">
        <v>1931.6275720000001</v>
      </c>
      <c r="BP99" s="5">
        <v>2300</v>
      </c>
      <c r="BQ99" s="20">
        <v>26.98</v>
      </c>
      <c r="BR99" s="20">
        <v>26.98</v>
      </c>
      <c r="CI99" s="5"/>
      <c r="CU99" s="12"/>
      <c r="CV99" s="4">
        <v>4</v>
      </c>
      <c r="DB99" s="4">
        <v>221</v>
      </c>
      <c r="DG99" s="12">
        <v>34.740116120000003</v>
      </c>
      <c r="DH99" s="12">
        <v>15.784199709999999</v>
      </c>
      <c r="DI99" s="12">
        <v>25.262157915000003</v>
      </c>
      <c r="DJ99" s="12">
        <v>-18.955916410000004</v>
      </c>
      <c r="DM99" s="4">
        <v>20</v>
      </c>
      <c r="DN99" s="16">
        <v>5.0524315830000013E-2</v>
      </c>
      <c r="DP99" s="12">
        <v>69</v>
      </c>
      <c r="DQ99" s="12">
        <v>68.400000000000006</v>
      </c>
      <c r="DR99" s="20"/>
      <c r="DT99" s="20" t="s">
        <v>427</v>
      </c>
      <c r="DU99" s="4">
        <v>35</v>
      </c>
      <c r="DV99" s="4">
        <v>16</v>
      </c>
      <c r="DW99" s="12">
        <v>15.8</v>
      </c>
      <c r="DX99" s="4">
        <f t="shared" si="22"/>
        <v>19</v>
      </c>
      <c r="DY99" s="49">
        <f t="shared" si="23"/>
        <v>0.54285714285714282</v>
      </c>
      <c r="DZ99" s="16">
        <f t="shared" si="24"/>
        <v>0.5757575757575758</v>
      </c>
      <c r="EA99" s="16">
        <f t="shared" si="25"/>
        <v>0.61290322580645162</v>
      </c>
      <c r="EB99" s="16">
        <f t="shared" si="26"/>
        <v>0.13723513172665541</v>
      </c>
      <c r="EC99" s="16">
        <f t="shared" si="27"/>
        <v>0.15050661076253138</v>
      </c>
      <c r="ED99" s="16">
        <f t="shared" si="28"/>
        <v>0.16678745206086182</v>
      </c>
      <c r="EE99" s="20">
        <f t="shared" si="29"/>
        <v>2.1875</v>
      </c>
      <c r="EF99" s="20">
        <f t="shared" si="30"/>
        <v>0.78275933924963237</v>
      </c>
      <c r="EG99" s="16">
        <v>0.61499499999999996</v>
      </c>
      <c r="EH99" s="4">
        <v>133</v>
      </c>
      <c r="EI99" s="4">
        <v>44</v>
      </c>
      <c r="EJ99" s="4">
        <v>26</v>
      </c>
      <c r="EK99" s="32">
        <v>26</v>
      </c>
      <c r="EL99" s="4">
        <v>20</v>
      </c>
      <c r="EM99" s="55">
        <v>0.54545454545454541</v>
      </c>
      <c r="EN99" s="12">
        <v>2.6</v>
      </c>
      <c r="EO99" s="12">
        <v>1.6</v>
      </c>
      <c r="EP99" s="4" t="s">
        <v>591</v>
      </c>
      <c r="EQ99" s="20">
        <v>56.53</v>
      </c>
      <c r="EY99" s="4">
        <v>0.70199999999999996</v>
      </c>
      <c r="EZ99" s="4">
        <v>115</v>
      </c>
      <c r="FA99" s="4">
        <v>74.2</v>
      </c>
      <c r="FB99" s="4">
        <v>100</v>
      </c>
      <c r="FC99" s="4">
        <v>116</v>
      </c>
      <c r="FE99" s="4">
        <v>40</v>
      </c>
      <c r="FF99" s="4">
        <v>1.5</v>
      </c>
      <c r="FG99" s="4">
        <v>79</v>
      </c>
      <c r="FH99" s="12">
        <v>99</v>
      </c>
      <c r="FI99" s="12">
        <v>99</v>
      </c>
      <c r="FR99" s="4">
        <v>51</v>
      </c>
      <c r="FS99" s="4">
        <v>50</v>
      </c>
      <c r="FU99" s="4">
        <v>42.6</v>
      </c>
      <c r="FV99" s="12">
        <v>17</v>
      </c>
      <c r="FW99" s="4">
        <v>48</v>
      </c>
      <c r="FX99" s="4">
        <v>92</v>
      </c>
    </row>
    <row r="100" spans="1:180">
      <c r="A100" s="4" t="s">
        <v>592</v>
      </c>
      <c r="B100" s="4" t="s">
        <v>403</v>
      </c>
      <c r="C100" s="4">
        <v>0</v>
      </c>
      <c r="D100" s="4">
        <v>0</v>
      </c>
      <c r="E100" s="4">
        <v>1</v>
      </c>
      <c r="F100" s="4">
        <v>0</v>
      </c>
      <c r="G100" s="4">
        <v>0</v>
      </c>
      <c r="H100" s="4">
        <v>0</v>
      </c>
      <c r="I100" s="4">
        <v>0</v>
      </c>
      <c r="J100" s="4">
        <v>0</v>
      </c>
      <c r="K100" s="4">
        <v>0</v>
      </c>
      <c r="L100" s="4">
        <v>0</v>
      </c>
      <c r="M100" s="4">
        <v>0</v>
      </c>
      <c r="N100" s="4">
        <v>1</v>
      </c>
      <c r="O100" s="4">
        <v>0</v>
      </c>
      <c r="P100" s="4">
        <v>0</v>
      </c>
      <c r="Q100" s="4">
        <v>0</v>
      </c>
      <c r="R100" s="20">
        <v>1.7619047619047619</v>
      </c>
      <c r="S100" s="20">
        <v>3.7619047619047619</v>
      </c>
      <c r="U100" s="5">
        <v>3084000</v>
      </c>
      <c r="V100" s="12">
        <v>0.9</v>
      </c>
      <c r="W100" s="12">
        <v>6.3</v>
      </c>
      <c r="X100" s="12">
        <v>6.3</v>
      </c>
      <c r="Y100" s="12">
        <v>4</v>
      </c>
      <c r="Z100" s="12">
        <v>2.9</v>
      </c>
      <c r="AA100" s="12">
        <v>2.9</v>
      </c>
      <c r="AB100" s="12">
        <v>4.5999999999999996</v>
      </c>
      <c r="AC100" s="12">
        <v>2.2999999999999998</v>
      </c>
      <c r="AD100" s="12">
        <v>2</v>
      </c>
      <c r="AE100" s="12">
        <v>-3.4</v>
      </c>
      <c r="AF100" s="12">
        <v>39.6</v>
      </c>
      <c r="AG100" s="12">
        <v>84.2</v>
      </c>
      <c r="AH100" s="12">
        <v>61.9</v>
      </c>
      <c r="AI100" s="12">
        <v>44.6</v>
      </c>
      <c r="AJ100" s="12"/>
      <c r="AK100" s="12">
        <v>92</v>
      </c>
      <c r="AL100" s="20"/>
      <c r="AM100" s="20"/>
      <c r="AN100" s="20"/>
      <c r="AO100" s="20"/>
      <c r="AP100" s="5">
        <v>1031000</v>
      </c>
      <c r="AQ100" s="14">
        <v>2</v>
      </c>
      <c r="AR100" s="14">
        <v>28.3</v>
      </c>
      <c r="AS100" s="14">
        <v>35.1</v>
      </c>
      <c r="AT100" s="14">
        <v>44.5</v>
      </c>
      <c r="AU100" s="14">
        <v>49.3</v>
      </c>
      <c r="AV100" s="14">
        <v>12.6</v>
      </c>
      <c r="AW100" s="14">
        <v>18.7</v>
      </c>
      <c r="AY100" s="5">
        <v>5594.9965279999997</v>
      </c>
      <c r="AZ100" s="5">
        <v>6174.2793039999997</v>
      </c>
      <c r="BB100" s="27"/>
      <c r="BI100" s="5"/>
      <c r="BJ100" s="5"/>
      <c r="BK100" s="5"/>
      <c r="BL100" s="5"/>
      <c r="BM100" s="5"/>
      <c r="BN100" s="5">
        <v>4481.3105290000003</v>
      </c>
      <c r="BO100" s="5"/>
      <c r="BP100" s="5">
        <v>2970</v>
      </c>
      <c r="CE100" s="32">
        <v>242</v>
      </c>
      <c r="CF100" s="32">
        <v>46</v>
      </c>
      <c r="CG100" s="27">
        <v>5.2608695652173916</v>
      </c>
      <c r="CI100" s="5"/>
      <c r="CU100" s="12"/>
      <c r="CV100" s="4">
        <v>1</v>
      </c>
      <c r="CY100" s="4">
        <v>36</v>
      </c>
      <c r="CZ100" s="4">
        <v>60</v>
      </c>
      <c r="DA100" s="4">
        <v>84</v>
      </c>
      <c r="DB100" s="4">
        <v>168</v>
      </c>
      <c r="DF100" s="4">
        <v>15</v>
      </c>
      <c r="DG100" s="12">
        <v>38.267822270000003</v>
      </c>
      <c r="DH100" s="12">
        <v>7.2856998439999998</v>
      </c>
      <c r="DI100" s="12">
        <v>22.776761057000002</v>
      </c>
      <c r="DJ100" s="12">
        <v>-30.982122426000004</v>
      </c>
      <c r="DM100" s="4">
        <v>48</v>
      </c>
      <c r="DN100" s="16">
        <v>0.10932845307360001</v>
      </c>
      <c r="DO100" s="4">
        <v>59.6</v>
      </c>
      <c r="DP100" s="4">
        <v>68.7</v>
      </c>
      <c r="DQ100" s="12">
        <v>69.900000000000006</v>
      </c>
      <c r="DR100" s="20">
        <v>0.35826771653543316</v>
      </c>
      <c r="DS100" s="49">
        <f>(DQ100-DO100)/(85-DO100)</f>
        <v>0.40551181102362222</v>
      </c>
      <c r="DT100" s="20">
        <v>-3.2770859999999999E-2</v>
      </c>
      <c r="DU100" s="4">
        <v>65</v>
      </c>
      <c r="DV100" s="4">
        <v>33</v>
      </c>
      <c r="DW100" s="12">
        <v>30.72</v>
      </c>
      <c r="DX100" s="4">
        <f t="shared" si="22"/>
        <v>32</v>
      </c>
      <c r="DY100" s="49">
        <f t="shared" si="23"/>
        <v>0.49230769230769234</v>
      </c>
      <c r="DZ100" s="16">
        <f t="shared" si="24"/>
        <v>0.50793650793650791</v>
      </c>
      <c r="EA100" s="16">
        <f t="shared" si="25"/>
        <v>0.52459016393442626</v>
      </c>
      <c r="EB100" s="16">
        <f t="shared" si="26"/>
        <v>0.11884739844852099</v>
      </c>
      <c r="EC100" s="16">
        <f t="shared" si="27"/>
        <v>0.12447531773633877</v>
      </c>
      <c r="ED100" s="16">
        <f t="shared" si="28"/>
        <v>0.13067329755799487</v>
      </c>
      <c r="EE100" s="20">
        <f t="shared" si="29"/>
        <v>1.9696969696969697</v>
      </c>
      <c r="EF100" s="20">
        <f t="shared" si="30"/>
        <v>0.67787970842915657</v>
      </c>
      <c r="EG100" s="16">
        <v>0.51444177999999996</v>
      </c>
      <c r="EH100" s="4">
        <v>88</v>
      </c>
      <c r="EI100" s="4">
        <v>85</v>
      </c>
      <c r="EJ100" s="4">
        <v>40</v>
      </c>
      <c r="EK100" s="32">
        <v>40</v>
      </c>
      <c r="EL100" s="4">
        <v>40</v>
      </c>
      <c r="EM100" s="55">
        <v>0.52941176470588236</v>
      </c>
      <c r="EN100" s="12">
        <v>3.8</v>
      </c>
      <c r="EO100" s="12">
        <v>0</v>
      </c>
      <c r="EP100" s="4" t="s">
        <v>593</v>
      </c>
      <c r="EQ100" s="20">
        <v>33.520000000000003</v>
      </c>
      <c r="EY100" s="4">
        <v>0.70799999999999996</v>
      </c>
      <c r="EZ100" s="4">
        <v>106</v>
      </c>
      <c r="FA100" s="4">
        <v>70.900000000000006</v>
      </c>
      <c r="FB100" s="4">
        <v>108</v>
      </c>
      <c r="FC100" s="4">
        <v>106</v>
      </c>
      <c r="FD100" s="4">
        <v>45</v>
      </c>
      <c r="FE100" s="4">
        <v>300</v>
      </c>
      <c r="FF100" s="4">
        <v>2.8</v>
      </c>
      <c r="FG100" s="4">
        <v>51</v>
      </c>
      <c r="FH100" s="4">
        <v>89.5</v>
      </c>
      <c r="FI100" s="4">
        <v>94.3</v>
      </c>
      <c r="FJ100" s="4">
        <v>171</v>
      </c>
      <c r="FK100" s="4">
        <v>71.8</v>
      </c>
      <c r="FM100" s="4">
        <v>154</v>
      </c>
      <c r="FN100" s="4">
        <v>97</v>
      </c>
      <c r="FP100" s="4">
        <v>5.9</v>
      </c>
      <c r="FQ100" s="4">
        <v>3.6</v>
      </c>
      <c r="FR100" s="4">
        <v>19</v>
      </c>
      <c r="FS100" s="4">
        <v>27</v>
      </c>
      <c r="FT100" s="4">
        <v>37</v>
      </c>
      <c r="FU100" s="4">
        <v>22.5</v>
      </c>
      <c r="FV100" s="12">
        <v>2.2999999999999998</v>
      </c>
      <c r="FW100" s="4">
        <v>101</v>
      </c>
      <c r="FX100" s="4">
        <v>65</v>
      </c>
    </row>
    <row r="101" spans="1:180">
      <c r="A101" s="4" t="s">
        <v>594</v>
      </c>
      <c r="B101" s="4" t="s">
        <v>4</v>
      </c>
      <c r="C101" s="4">
        <v>0</v>
      </c>
      <c r="D101" s="4">
        <v>0</v>
      </c>
      <c r="E101" s="4">
        <v>0</v>
      </c>
      <c r="F101" s="4">
        <v>1</v>
      </c>
      <c r="G101" s="4">
        <v>0</v>
      </c>
      <c r="H101" s="4">
        <v>0</v>
      </c>
      <c r="I101" s="4">
        <v>0</v>
      </c>
      <c r="J101" s="4">
        <v>0</v>
      </c>
      <c r="K101" s="4">
        <v>0</v>
      </c>
      <c r="L101" s="4">
        <v>0</v>
      </c>
      <c r="M101" s="4">
        <v>0</v>
      </c>
      <c r="N101" s="4">
        <v>1</v>
      </c>
      <c r="O101" s="4">
        <v>0</v>
      </c>
      <c r="P101" s="4">
        <v>0</v>
      </c>
      <c r="Q101" s="4">
        <v>0</v>
      </c>
      <c r="R101" s="20">
        <v>6.2068965517241379</v>
      </c>
      <c r="S101" s="20">
        <v>1.7931034482758621</v>
      </c>
      <c r="T101" s="4">
        <v>3.03</v>
      </c>
      <c r="U101" s="5">
        <v>2078000</v>
      </c>
      <c r="V101" s="12">
        <v>2.7</v>
      </c>
      <c r="W101" s="12">
        <v>5.8</v>
      </c>
      <c r="X101" s="12">
        <v>5.8</v>
      </c>
      <c r="Y101" s="12">
        <v>5.7</v>
      </c>
      <c r="Z101" s="12">
        <v>5</v>
      </c>
      <c r="AA101" s="12">
        <v>5</v>
      </c>
      <c r="AB101" s="12">
        <v>5.4</v>
      </c>
      <c r="AC101" s="12">
        <v>0.1</v>
      </c>
      <c r="AD101" s="12">
        <v>0.8</v>
      </c>
      <c r="AE101" s="12">
        <v>-0.8</v>
      </c>
      <c r="AF101" s="12">
        <v>3.4</v>
      </c>
      <c r="AG101" s="12">
        <v>20.100000000000001</v>
      </c>
      <c r="AH101" s="12">
        <v>11.75</v>
      </c>
      <c r="AI101" s="12">
        <v>16.7</v>
      </c>
      <c r="AJ101" s="12"/>
      <c r="AK101" s="4">
        <v>70.5</v>
      </c>
      <c r="AL101" s="20">
        <v>2.4790000000000001</v>
      </c>
      <c r="AM101" s="20">
        <v>3.508</v>
      </c>
      <c r="AN101" s="20">
        <v>2.9935</v>
      </c>
      <c r="AO101" s="20">
        <f>AM101-AL101</f>
        <v>1.0289999999999999</v>
      </c>
      <c r="AP101" s="5">
        <v>847000</v>
      </c>
      <c r="AQ101" s="14">
        <v>2.5</v>
      </c>
      <c r="AR101" s="14">
        <v>41.9</v>
      </c>
      <c r="AS101" s="14">
        <v>41.2</v>
      </c>
      <c r="AT101" s="14">
        <v>53.7</v>
      </c>
      <c r="AU101" s="14">
        <v>52.2</v>
      </c>
      <c r="AV101" s="14">
        <v>30.8</v>
      </c>
      <c r="AW101" s="14">
        <v>29.5</v>
      </c>
      <c r="AX101" s="5">
        <v>828.26562769999998</v>
      </c>
      <c r="AY101" s="5">
        <v>2228.7305160000001</v>
      </c>
      <c r="AZ101" s="5">
        <v>2373.141404</v>
      </c>
      <c r="BB101" s="27">
        <v>3.1054313099041533</v>
      </c>
      <c r="BC101" s="20">
        <v>3.2052023121387285</v>
      </c>
      <c r="BI101" s="5">
        <v>313</v>
      </c>
      <c r="BJ101" s="5">
        <v>972</v>
      </c>
      <c r="BK101" s="5">
        <v>642.5</v>
      </c>
      <c r="BL101" s="5">
        <v>346</v>
      </c>
      <c r="BM101" s="5">
        <v>1109</v>
      </c>
      <c r="BN101" s="5">
        <v>1298.470319</v>
      </c>
      <c r="BO101" s="5">
        <v>485.0879678</v>
      </c>
      <c r="BP101" s="5">
        <v>660</v>
      </c>
      <c r="BQ101" s="20">
        <v>56.02</v>
      </c>
      <c r="BR101" s="20">
        <v>56.02</v>
      </c>
      <c r="CE101" s="32">
        <v>4</v>
      </c>
      <c r="CF101" s="32">
        <v>50</v>
      </c>
      <c r="CG101" s="27">
        <v>0.08</v>
      </c>
      <c r="CI101" s="5"/>
      <c r="CU101" s="12"/>
      <c r="CV101" s="4">
        <v>2</v>
      </c>
      <c r="DB101" s="4" t="s">
        <v>404</v>
      </c>
      <c r="DC101" s="4">
        <v>50</v>
      </c>
      <c r="DD101" s="4">
        <v>11</v>
      </c>
      <c r="DE101" s="4">
        <v>55</v>
      </c>
      <c r="DF101" s="4">
        <v>44</v>
      </c>
      <c r="DG101" s="12">
        <v>47.437988279999999</v>
      </c>
      <c r="DH101" s="12">
        <v>40.074401860000002</v>
      </c>
      <c r="DI101" s="12">
        <v>43.756195070000004</v>
      </c>
      <c r="DJ101" s="12">
        <v>-7.3635864199999972</v>
      </c>
      <c r="DK101" s="4">
        <v>0.47</v>
      </c>
      <c r="DL101" s="4">
        <v>64.8</v>
      </c>
      <c r="DM101" s="4">
        <v>60</v>
      </c>
      <c r="DN101" s="16">
        <v>0.26253717042000002</v>
      </c>
      <c r="DO101" s="4">
        <v>42.9</v>
      </c>
      <c r="DP101" s="4">
        <v>60.8</v>
      </c>
      <c r="DQ101" s="12">
        <v>56</v>
      </c>
      <c r="DR101" s="20">
        <v>0.42517814726840852</v>
      </c>
      <c r="DS101" s="49">
        <f>(DQ101-DO101)/(85-DO101)</f>
        <v>0.3111638954869359</v>
      </c>
      <c r="DT101" s="20">
        <v>6.8815169999999995E-2</v>
      </c>
      <c r="DU101" s="4">
        <v>137</v>
      </c>
      <c r="DV101" s="4">
        <v>96</v>
      </c>
      <c r="DW101" s="12">
        <v>73.8</v>
      </c>
      <c r="DX101" s="4">
        <f t="shared" si="22"/>
        <v>41</v>
      </c>
      <c r="DY101" s="49">
        <f t="shared" si="23"/>
        <v>0.29927007299270075</v>
      </c>
      <c r="DZ101" s="16">
        <f t="shared" si="24"/>
        <v>0.3037037037037037</v>
      </c>
      <c r="EA101" s="16">
        <f t="shared" si="25"/>
        <v>0.30827067669172931</v>
      </c>
      <c r="EB101" s="16">
        <f t="shared" si="26"/>
        <v>6.2350332597795106E-2</v>
      </c>
      <c r="EC101" s="16">
        <f t="shared" si="27"/>
        <v>6.3537661269881002E-2</v>
      </c>
      <c r="ED101" s="16">
        <f t="shared" si="28"/>
        <v>6.4769291664456621E-2</v>
      </c>
      <c r="EE101" s="20">
        <f t="shared" si="29"/>
        <v>1.4270833333333333</v>
      </c>
      <c r="EF101" s="20">
        <f t="shared" si="30"/>
        <v>0.35563273436028897</v>
      </c>
      <c r="EG101" s="16">
        <v>0.58925786000000002</v>
      </c>
      <c r="EH101" s="4">
        <v>32</v>
      </c>
      <c r="EI101" s="4">
        <v>203</v>
      </c>
      <c r="EJ101" s="4">
        <v>168</v>
      </c>
      <c r="EK101" s="32">
        <v>154</v>
      </c>
      <c r="EL101" s="4">
        <v>139</v>
      </c>
      <c r="EM101" s="55">
        <v>0.31527093596059114</v>
      </c>
      <c r="EN101" s="12">
        <v>0.9</v>
      </c>
      <c r="EO101" s="12">
        <v>1.2</v>
      </c>
      <c r="EP101" s="4" t="s">
        <v>595</v>
      </c>
      <c r="EQ101" s="20">
        <v>-29.19</v>
      </c>
      <c r="EY101" s="4">
        <v>0.44600000000000001</v>
      </c>
      <c r="EZ101" s="4">
        <v>108</v>
      </c>
      <c r="FA101" s="4">
        <v>59.4</v>
      </c>
      <c r="FB101" s="4">
        <v>118</v>
      </c>
      <c r="FC101" s="4">
        <v>117</v>
      </c>
      <c r="FD101" s="4">
        <v>40</v>
      </c>
      <c r="FE101" s="4">
        <v>610</v>
      </c>
      <c r="FF101" s="4">
        <v>5.2</v>
      </c>
      <c r="FG101" s="4">
        <v>90</v>
      </c>
      <c r="FH101" s="4">
        <v>60.9</v>
      </c>
      <c r="FI101" s="4">
        <v>80.3</v>
      </c>
      <c r="FJ101" s="4">
        <v>87</v>
      </c>
      <c r="FK101" s="4">
        <v>84.9</v>
      </c>
      <c r="FM101" s="4">
        <v>115</v>
      </c>
      <c r="FN101" s="4">
        <v>133</v>
      </c>
      <c r="FO101" s="16">
        <v>0.45</v>
      </c>
      <c r="FP101" s="12">
        <v>15</v>
      </c>
      <c r="FQ101" s="4">
        <v>9.9</v>
      </c>
      <c r="FR101" s="4">
        <v>39</v>
      </c>
      <c r="FS101" s="4">
        <v>37</v>
      </c>
      <c r="FT101" s="4">
        <v>78</v>
      </c>
      <c r="FU101" s="4">
        <v>30.3</v>
      </c>
      <c r="FV101" s="12">
        <v>10.6</v>
      </c>
      <c r="FW101" s="4">
        <v>131</v>
      </c>
      <c r="FX101" s="4">
        <v>137</v>
      </c>
    </row>
    <row r="102" spans="1:180">
      <c r="A102" s="4" t="s">
        <v>596</v>
      </c>
      <c r="B102" s="4" t="s">
        <v>4</v>
      </c>
      <c r="C102" s="4">
        <v>0</v>
      </c>
      <c r="D102" s="4">
        <v>0</v>
      </c>
      <c r="E102" s="4">
        <v>0</v>
      </c>
      <c r="F102" s="4">
        <v>1</v>
      </c>
      <c r="G102" s="4">
        <v>0</v>
      </c>
      <c r="H102" s="4">
        <v>0</v>
      </c>
      <c r="I102" s="4">
        <v>0</v>
      </c>
      <c r="J102" s="4">
        <v>0</v>
      </c>
      <c r="K102" s="4">
        <v>0</v>
      </c>
      <c r="L102" s="4">
        <v>0</v>
      </c>
      <c r="M102" s="4">
        <v>0</v>
      </c>
      <c r="N102" s="4">
        <v>1</v>
      </c>
      <c r="O102" s="4">
        <v>0</v>
      </c>
      <c r="P102" s="4">
        <v>0</v>
      </c>
      <c r="Q102" s="4">
        <v>0</v>
      </c>
      <c r="R102" s="20">
        <v>6.1333333333333337</v>
      </c>
      <c r="S102" s="20">
        <v>0</v>
      </c>
      <c r="T102" s="4">
        <v>2.57</v>
      </c>
      <c r="U102" s="5">
        <v>2245000</v>
      </c>
      <c r="V102" s="12">
        <v>1.1000000000000001</v>
      </c>
      <c r="W102" s="12">
        <v>6.6</v>
      </c>
      <c r="X102" s="12">
        <v>6.6</v>
      </c>
      <c r="Y102" s="12">
        <v>6.8</v>
      </c>
      <c r="Z102" s="12">
        <v>6.6</v>
      </c>
      <c r="AA102" s="12">
        <v>6.5</v>
      </c>
      <c r="AB102" s="12">
        <v>6.55</v>
      </c>
      <c r="AC102" s="12">
        <v>-0.1</v>
      </c>
      <c r="AD102" s="12">
        <v>0.3</v>
      </c>
      <c r="AE102" s="12">
        <v>-9.9999999999999645E-2</v>
      </c>
      <c r="AF102" s="12">
        <v>18.600000000000001</v>
      </c>
      <c r="AG102" s="12">
        <v>42.1</v>
      </c>
      <c r="AH102" s="12">
        <v>30.35</v>
      </c>
      <c r="AI102" s="12">
        <v>23.5</v>
      </c>
      <c r="AJ102" s="12"/>
      <c r="AL102" s="20">
        <v>0.56200000000000006</v>
      </c>
      <c r="AM102" s="20">
        <v>1.845</v>
      </c>
      <c r="AN102" s="20">
        <v>1.2035</v>
      </c>
      <c r="AO102" s="20"/>
      <c r="AP102" s="5">
        <v>977000</v>
      </c>
      <c r="AQ102" s="14">
        <v>1.3</v>
      </c>
      <c r="AR102" s="14">
        <v>42.1</v>
      </c>
      <c r="AS102" s="14">
        <v>40.4</v>
      </c>
      <c r="AT102" s="14">
        <v>51.5</v>
      </c>
      <c r="AU102" s="14">
        <v>50</v>
      </c>
      <c r="AV102" s="14">
        <v>32.6</v>
      </c>
      <c r="AW102" s="14">
        <v>33.1</v>
      </c>
      <c r="BB102" s="27">
        <v>1.099023709902371</v>
      </c>
      <c r="BI102" s="5">
        <v>717</v>
      </c>
      <c r="BJ102" s="5">
        <v>788</v>
      </c>
      <c r="BK102" s="5">
        <v>752.5</v>
      </c>
      <c r="BL102" s="5"/>
      <c r="BM102" s="5"/>
      <c r="BN102" s="5"/>
      <c r="BO102" s="5"/>
      <c r="BP102" s="5"/>
      <c r="CI102" s="5"/>
      <c r="CU102" s="12"/>
      <c r="CV102" s="4">
        <v>2</v>
      </c>
      <c r="CY102" s="4">
        <v>18</v>
      </c>
      <c r="CZ102" s="4">
        <v>25</v>
      </c>
      <c r="DA102" s="4">
        <v>32</v>
      </c>
      <c r="DB102" s="4" t="s">
        <v>404</v>
      </c>
      <c r="DC102" s="4">
        <v>23</v>
      </c>
      <c r="DE102" s="4">
        <v>23</v>
      </c>
      <c r="DG102" s="12">
        <v>82.681022639999995</v>
      </c>
      <c r="DH102" s="12">
        <v>72.251502990000006</v>
      </c>
      <c r="DI102" s="12">
        <v>77.466262814999993</v>
      </c>
      <c r="DJ102" s="12">
        <v>-10.429519649999989</v>
      </c>
      <c r="DM102" s="4">
        <v>26</v>
      </c>
      <c r="DN102" s="16">
        <v>0.20141228331899999</v>
      </c>
      <c r="DO102" s="4">
        <v>41.3</v>
      </c>
      <c r="DP102" s="4">
        <v>55.6</v>
      </c>
      <c r="DQ102" s="12"/>
      <c r="DR102" s="20">
        <v>0.32723112128146459</v>
      </c>
      <c r="DT102" s="20">
        <v>5.2748700000000001E-3</v>
      </c>
      <c r="DU102" s="4">
        <v>190</v>
      </c>
      <c r="DV102" s="4">
        <v>157</v>
      </c>
      <c r="DW102" s="12">
        <v>162.4</v>
      </c>
      <c r="DX102" s="4">
        <f t="shared" si="22"/>
        <v>33</v>
      </c>
      <c r="DY102" s="49">
        <f t="shared" si="23"/>
        <v>0.1736842105263158</v>
      </c>
      <c r="DZ102" s="16">
        <f t="shared" si="24"/>
        <v>0.17553191489361702</v>
      </c>
      <c r="EA102" s="16">
        <f t="shared" si="25"/>
        <v>0.17741935483870969</v>
      </c>
      <c r="EB102" s="16">
        <f t="shared" si="26"/>
        <v>3.3447675759001969E-2</v>
      </c>
      <c r="EC102" s="16">
        <f t="shared" si="27"/>
        <v>3.3879880393028083E-2</v>
      </c>
      <c r="ED102" s="16">
        <f t="shared" si="28"/>
        <v>3.4322744263959065E-2</v>
      </c>
      <c r="EE102" s="20">
        <f t="shared" si="29"/>
        <v>1.2101910828025477</v>
      </c>
      <c r="EF102" s="20">
        <f t="shared" si="30"/>
        <v>0.19077826681217847</v>
      </c>
      <c r="EG102" s="16">
        <v>0.64558059000000001</v>
      </c>
      <c r="EH102" s="4">
        <v>5</v>
      </c>
      <c r="EI102" s="4">
        <v>288</v>
      </c>
      <c r="EJ102" s="4">
        <v>235</v>
      </c>
      <c r="EK102" s="32">
        <v>216</v>
      </c>
      <c r="EL102" s="4">
        <v>235</v>
      </c>
      <c r="EM102" s="55">
        <v>0.18402777777777779</v>
      </c>
      <c r="EN102" s="12">
        <v>1</v>
      </c>
      <c r="EO102" s="12">
        <v>0</v>
      </c>
      <c r="EP102" s="4" t="s">
        <v>597</v>
      </c>
      <c r="EQ102" s="20">
        <v>6.2</v>
      </c>
      <c r="EZ102" s="4">
        <v>98</v>
      </c>
      <c r="FC102" s="4">
        <v>105</v>
      </c>
      <c r="FJ102" s="4">
        <v>192</v>
      </c>
      <c r="FP102" s="4">
        <v>19.899999999999999</v>
      </c>
      <c r="FQ102" s="4">
        <v>13.3</v>
      </c>
      <c r="FT102" s="4">
        <v>44</v>
      </c>
      <c r="FW102" s="4">
        <v>159</v>
      </c>
    </row>
    <row r="103" spans="1:180">
      <c r="A103" s="4" t="s">
        <v>598</v>
      </c>
      <c r="B103" s="4" t="s">
        <v>4</v>
      </c>
      <c r="C103" s="4">
        <v>0</v>
      </c>
      <c r="D103" s="4">
        <v>0</v>
      </c>
      <c r="E103" s="4">
        <v>1</v>
      </c>
      <c r="F103" s="4">
        <v>0</v>
      </c>
      <c r="G103" s="4">
        <v>0</v>
      </c>
      <c r="H103" s="4">
        <v>0</v>
      </c>
      <c r="I103" s="4">
        <v>0</v>
      </c>
      <c r="J103" s="4">
        <v>0</v>
      </c>
      <c r="K103" s="4">
        <v>0</v>
      </c>
      <c r="L103" s="4">
        <v>0</v>
      </c>
      <c r="M103" s="4">
        <v>0</v>
      </c>
      <c r="N103" s="4">
        <v>1</v>
      </c>
      <c r="O103" s="4">
        <v>0</v>
      </c>
      <c r="P103" s="4">
        <v>0</v>
      </c>
      <c r="Q103" s="4">
        <v>0</v>
      </c>
      <c r="R103" s="20">
        <v>7</v>
      </c>
      <c r="S103" s="20">
        <v>0</v>
      </c>
      <c r="U103" s="5">
        <v>5593000</v>
      </c>
      <c r="V103" s="12">
        <v>3.9</v>
      </c>
      <c r="W103" s="12">
        <v>7.1</v>
      </c>
      <c r="X103" s="12">
        <v>7.1</v>
      </c>
      <c r="Y103" s="12">
        <v>7.3</v>
      </c>
      <c r="Z103" s="12">
        <v>6.2</v>
      </c>
      <c r="AA103" s="12">
        <v>6.1</v>
      </c>
      <c r="AB103" s="12">
        <v>6.6</v>
      </c>
      <c r="AC103" s="12">
        <v>-0.1</v>
      </c>
      <c r="AD103" s="12">
        <v>1.1000000000000001</v>
      </c>
      <c r="AE103" s="12">
        <v>-1</v>
      </c>
      <c r="AF103" s="12">
        <v>22.7</v>
      </c>
      <c r="AG103" s="12">
        <v>81.8</v>
      </c>
      <c r="AH103" s="12">
        <v>52.25</v>
      </c>
      <c r="AI103" s="12">
        <v>59.1</v>
      </c>
      <c r="AJ103" s="12"/>
      <c r="AK103" s="12">
        <v>75</v>
      </c>
      <c r="AL103" s="20"/>
      <c r="AM103" s="20"/>
      <c r="AN103" s="20"/>
      <c r="AO103" s="20"/>
      <c r="AP103" s="5">
        <v>1601000</v>
      </c>
      <c r="AQ103" s="14">
        <v>3.4</v>
      </c>
      <c r="AR103" s="14">
        <v>31</v>
      </c>
      <c r="AS103" s="14">
        <v>28.6</v>
      </c>
      <c r="AT103" s="14">
        <v>47.7</v>
      </c>
      <c r="AU103" s="14">
        <v>43.2</v>
      </c>
      <c r="AV103" s="14">
        <v>12.2</v>
      </c>
      <c r="AW103" s="14">
        <v>12.7</v>
      </c>
      <c r="BB103" s="27"/>
      <c r="BI103" s="5"/>
      <c r="BJ103" s="5"/>
      <c r="BK103" s="5"/>
      <c r="BL103" s="5"/>
      <c r="BM103" s="5"/>
      <c r="BN103" s="5"/>
      <c r="BO103" s="5"/>
      <c r="BP103" s="5"/>
      <c r="CE103" s="32">
        <v>104</v>
      </c>
      <c r="CF103" s="32">
        <v>305</v>
      </c>
      <c r="CG103" s="27">
        <v>0.34098360655737703</v>
      </c>
      <c r="CI103" s="5"/>
      <c r="CU103" s="12"/>
      <c r="CV103" s="4">
        <v>1</v>
      </c>
      <c r="CY103" s="4">
        <v>12</v>
      </c>
      <c r="CZ103" s="4">
        <v>33</v>
      </c>
      <c r="DA103" s="4">
        <v>51</v>
      </c>
      <c r="DB103" s="4">
        <v>114</v>
      </c>
      <c r="DG103" s="12">
        <v>53.062026979999999</v>
      </c>
      <c r="DH103" s="12">
        <v>10.887100220000001</v>
      </c>
      <c r="DI103" s="12">
        <v>31.9745636</v>
      </c>
      <c r="DJ103" s="12">
        <v>-42.174926759999998</v>
      </c>
      <c r="DO103" s="4">
        <v>46.7</v>
      </c>
      <c r="DP103" s="4">
        <v>63.4</v>
      </c>
      <c r="DQ103" s="12">
        <v>70</v>
      </c>
      <c r="DR103" s="20">
        <v>0.4360313315926892</v>
      </c>
      <c r="DS103" s="49">
        <f>(DQ103-DO103)/(85-DO103)</f>
        <v>0.60835509138381194</v>
      </c>
      <c r="DT103" s="20">
        <v>5.2931529999999997E-2</v>
      </c>
      <c r="DU103" s="4">
        <v>160</v>
      </c>
      <c r="DV103" s="4">
        <v>50</v>
      </c>
      <c r="DW103" s="12">
        <v>24.6</v>
      </c>
      <c r="DX103" s="4">
        <f t="shared" si="22"/>
        <v>110</v>
      </c>
      <c r="DY103" s="49">
        <f t="shared" si="23"/>
        <v>0.6875</v>
      </c>
      <c r="DZ103" s="16">
        <f t="shared" si="24"/>
        <v>0.69620253164556967</v>
      </c>
      <c r="EA103" s="16">
        <f t="shared" si="25"/>
        <v>0.70512820512820518</v>
      </c>
      <c r="EB103" s="16">
        <f t="shared" si="26"/>
        <v>0.20392622176142688</v>
      </c>
      <c r="EC103" s="16">
        <f t="shared" si="27"/>
        <v>0.20912313005589742</v>
      </c>
      <c r="ED103" s="16">
        <f t="shared" si="28"/>
        <v>0.21461115427997268</v>
      </c>
      <c r="EE103" s="20">
        <f t="shared" si="29"/>
        <v>3.2</v>
      </c>
      <c r="EF103" s="20">
        <f t="shared" si="30"/>
        <v>1.1631508098056806</v>
      </c>
      <c r="EG103" s="16">
        <v>-0.26976214999999998</v>
      </c>
      <c r="EH103" s="4">
        <v>70</v>
      </c>
      <c r="EI103" s="4">
        <v>269</v>
      </c>
      <c r="EJ103" s="4">
        <v>118</v>
      </c>
      <c r="EK103" s="32">
        <v>63</v>
      </c>
      <c r="EL103" s="4">
        <v>61</v>
      </c>
      <c r="EM103" s="55">
        <v>0.77323420074349447</v>
      </c>
      <c r="EN103" s="12">
        <v>4.0999999999999996</v>
      </c>
      <c r="EO103" s="12">
        <v>4.0999999999999996</v>
      </c>
      <c r="EP103" s="4" t="s">
        <v>599</v>
      </c>
      <c r="EQ103" s="20">
        <v>32.54</v>
      </c>
      <c r="EY103" s="4">
        <v>0.65500000000000003</v>
      </c>
      <c r="EZ103" s="4">
        <v>91</v>
      </c>
      <c r="FA103" s="4">
        <v>65.8</v>
      </c>
      <c r="FB103" s="4">
        <v>124</v>
      </c>
      <c r="FC103" s="4">
        <v>106</v>
      </c>
      <c r="FD103" s="4">
        <v>76</v>
      </c>
      <c r="FE103" s="4">
        <v>220</v>
      </c>
      <c r="FF103" s="4">
        <v>6.4</v>
      </c>
      <c r="FG103" s="4">
        <v>85</v>
      </c>
      <c r="FH103" s="4">
        <v>57.2</v>
      </c>
      <c r="FI103" s="4">
        <v>88.9</v>
      </c>
      <c r="FJ103" s="4">
        <v>388</v>
      </c>
      <c r="FK103" s="4">
        <v>72.099999999999994</v>
      </c>
      <c r="FM103" s="4">
        <v>334</v>
      </c>
      <c r="FN103" s="4">
        <v>84</v>
      </c>
      <c r="FO103" s="16"/>
      <c r="FP103" s="4">
        <v>2.7</v>
      </c>
      <c r="FQ103" s="4">
        <v>1.4</v>
      </c>
      <c r="FR103" s="4">
        <v>16</v>
      </c>
      <c r="FS103" s="4">
        <v>18</v>
      </c>
      <c r="FT103" s="4">
        <v>10</v>
      </c>
      <c r="FU103" s="12">
        <v>16</v>
      </c>
      <c r="FW103" s="4">
        <v>73</v>
      </c>
      <c r="FX103" s="4">
        <v>64</v>
      </c>
    </row>
    <row r="104" spans="1:180">
      <c r="A104" s="4" t="s">
        <v>600</v>
      </c>
      <c r="B104" s="4" t="s">
        <v>407</v>
      </c>
      <c r="C104" s="4">
        <v>0</v>
      </c>
      <c r="D104" s="4">
        <v>1</v>
      </c>
      <c r="E104" s="4">
        <v>0</v>
      </c>
      <c r="F104" s="4">
        <v>0</v>
      </c>
      <c r="G104" s="4">
        <v>0</v>
      </c>
      <c r="H104" s="4">
        <v>0</v>
      </c>
      <c r="I104" s="4">
        <v>0</v>
      </c>
      <c r="J104" s="4">
        <v>0</v>
      </c>
      <c r="K104" s="4">
        <v>0</v>
      </c>
      <c r="L104" s="4">
        <v>0</v>
      </c>
      <c r="M104" s="4">
        <v>0</v>
      </c>
      <c r="N104" s="4">
        <v>0</v>
      </c>
      <c r="O104" s="4">
        <v>0</v>
      </c>
      <c r="P104" s="4">
        <v>0</v>
      </c>
      <c r="Q104" s="4">
        <v>1</v>
      </c>
      <c r="U104" s="5">
        <v>3728000</v>
      </c>
      <c r="V104" s="12">
        <v>0.5</v>
      </c>
      <c r="W104" s="12">
        <v>2.5</v>
      </c>
      <c r="X104" s="12">
        <v>2.5</v>
      </c>
      <c r="Y104" s="12">
        <v>2.1</v>
      </c>
      <c r="Z104" s="12">
        <v>1.8</v>
      </c>
      <c r="AA104" s="12">
        <v>1.6</v>
      </c>
      <c r="AB104" s="12">
        <v>2.0499999999999998</v>
      </c>
      <c r="AC104" s="12">
        <v>0.9</v>
      </c>
      <c r="AD104" s="12">
        <v>1.7</v>
      </c>
      <c r="AE104" s="12">
        <v>-0.9</v>
      </c>
      <c r="AF104" s="12">
        <v>40</v>
      </c>
      <c r="AG104" s="12">
        <v>68.8</v>
      </c>
      <c r="AH104" s="12">
        <v>54.4</v>
      </c>
      <c r="AI104" s="12">
        <v>28.8</v>
      </c>
      <c r="AJ104" s="12"/>
      <c r="AK104" s="4">
        <v>98.4</v>
      </c>
      <c r="AL104" s="20"/>
      <c r="AM104" s="20"/>
      <c r="AN104" s="20"/>
      <c r="AO104" s="20"/>
      <c r="AP104" s="5">
        <v>1919000</v>
      </c>
      <c r="AQ104" s="14">
        <v>0.4</v>
      </c>
      <c r="AR104" s="14">
        <v>52.6</v>
      </c>
      <c r="AS104" s="14">
        <v>51.9</v>
      </c>
      <c r="AT104" s="14">
        <v>56.2</v>
      </c>
      <c r="AU104" s="14">
        <v>56.7</v>
      </c>
      <c r="AV104" s="14">
        <v>49.5</v>
      </c>
      <c r="AW104" s="14">
        <v>46.8</v>
      </c>
      <c r="AY104" s="5">
        <v>6749.7107759999999</v>
      </c>
      <c r="AZ104" s="5">
        <v>7991.1010779999997</v>
      </c>
      <c r="BB104" s="27"/>
      <c r="BI104" s="5"/>
      <c r="BJ104" s="5"/>
      <c r="BK104" s="5"/>
      <c r="BL104" s="5"/>
      <c r="BM104" s="5">
        <v>4011</v>
      </c>
      <c r="BN104" s="5">
        <v>3356.1435540000002</v>
      </c>
      <c r="BO104" s="5">
        <v>1939.901818</v>
      </c>
      <c r="BP104" s="5">
        <v>2280</v>
      </c>
      <c r="BQ104" s="20">
        <v>33.64</v>
      </c>
      <c r="BR104" s="20">
        <v>33.64</v>
      </c>
      <c r="CI104" s="5"/>
      <c r="CU104" s="12"/>
      <c r="CV104" s="4">
        <v>4</v>
      </c>
      <c r="DB104" s="4">
        <v>224</v>
      </c>
      <c r="DG104" s="12">
        <v>52.391853330000004</v>
      </c>
      <c r="DH104" s="12">
        <v>18.480800630000001</v>
      </c>
      <c r="DI104" s="12">
        <v>35.436326980000004</v>
      </c>
      <c r="DJ104" s="12">
        <v>-33.911052699999999</v>
      </c>
      <c r="DM104" s="4">
        <v>20</v>
      </c>
      <c r="DN104" s="16">
        <v>7.0872653960000018E-2</v>
      </c>
      <c r="DP104" s="4">
        <v>70.3</v>
      </c>
      <c r="DQ104" s="12">
        <v>69.900000000000006</v>
      </c>
      <c r="DR104" s="20"/>
      <c r="DT104" s="20" t="s">
        <v>427</v>
      </c>
      <c r="DU104" s="4">
        <v>52</v>
      </c>
      <c r="DV104" s="4">
        <v>14</v>
      </c>
      <c r="DW104" s="12">
        <v>10.1</v>
      </c>
      <c r="DX104" s="4">
        <f t="shared" si="22"/>
        <v>38</v>
      </c>
      <c r="DY104" s="49">
        <f t="shared" si="23"/>
        <v>0.73076923076923073</v>
      </c>
      <c r="DZ104" s="16">
        <f t="shared" si="24"/>
        <v>0.76</v>
      </c>
      <c r="EA104" s="16">
        <f t="shared" si="25"/>
        <v>0.79166666666666663</v>
      </c>
      <c r="EB104" s="16">
        <f t="shared" si="26"/>
        <v>0.23005547543172428</v>
      </c>
      <c r="EC104" s="16">
        <f t="shared" si="27"/>
        <v>0.25049902358466269</v>
      </c>
      <c r="ED104" s="16">
        <f t="shared" si="28"/>
        <v>0.27566200878959696</v>
      </c>
      <c r="EE104" s="20">
        <f t="shared" si="29"/>
        <v>3.7142857142857144</v>
      </c>
      <c r="EF104" s="20">
        <f t="shared" si="30"/>
        <v>1.3121863889661691</v>
      </c>
      <c r="EG104" s="16">
        <v>-4.5813020000000003E-2</v>
      </c>
      <c r="EH104" s="4">
        <v>139</v>
      </c>
      <c r="EI104" s="4">
        <v>70</v>
      </c>
      <c r="EJ104" s="4">
        <v>25</v>
      </c>
      <c r="EK104" s="32">
        <v>19</v>
      </c>
      <c r="EL104" s="4">
        <v>18</v>
      </c>
      <c r="EM104" s="55">
        <v>0.74285714285714288</v>
      </c>
      <c r="EN104" s="12">
        <v>5.0999999999999996</v>
      </c>
      <c r="EO104" s="12">
        <v>2.1</v>
      </c>
      <c r="EP104" s="4" t="s">
        <v>601</v>
      </c>
      <c r="EQ104" s="20">
        <v>54.4</v>
      </c>
      <c r="EY104" s="4">
        <v>0.75</v>
      </c>
      <c r="EZ104" s="4">
        <v>111</v>
      </c>
      <c r="FA104" s="4">
        <v>75.900000000000006</v>
      </c>
      <c r="FB104" s="4">
        <v>101</v>
      </c>
      <c r="FC104" s="4">
        <v>115</v>
      </c>
      <c r="FE104" s="4">
        <v>36</v>
      </c>
      <c r="FF104" s="4">
        <v>1.7</v>
      </c>
      <c r="FG104" s="4">
        <v>64</v>
      </c>
      <c r="FH104" s="4">
        <v>98.4</v>
      </c>
      <c r="FI104" s="4">
        <v>98.4</v>
      </c>
      <c r="FR104" s="4">
        <v>49</v>
      </c>
      <c r="FS104" s="4">
        <v>48</v>
      </c>
      <c r="FU104" s="4">
        <v>40.799999999999997</v>
      </c>
      <c r="FV104" s="12">
        <v>17.5</v>
      </c>
      <c r="FW104" s="4">
        <v>71</v>
      </c>
      <c r="FX104" s="4">
        <v>76</v>
      </c>
    </row>
    <row r="105" spans="1:180">
      <c r="A105" s="4" t="s">
        <v>602</v>
      </c>
      <c r="B105" s="4" t="s">
        <v>407</v>
      </c>
      <c r="C105" s="4">
        <v>1</v>
      </c>
      <c r="D105" s="4">
        <v>0</v>
      </c>
      <c r="E105" s="4">
        <v>0</v>
      </c>
      <c r="F105" s="4">
        <v>0</v>
      </c>
      <c r="G105" s="4">
        <v>0</v>
      </c>
      <c r="H105" s="4">
        <v>0</v>
      </c>
      <c r="I105" s="4">
        <v>0</v>
      </c>
      <c r="J105" s="4">
        <v>0</v>
      </c>
      <c r="K105" s="4">
        <v>0</v>
      </c>
      <c r="L105" s="4">
        <v>0</v>
      </c>
      <c r="M105" s="4">
        <v>0</v>
      </c>
      <c r="N105" s="4">
        <v>0</v>
      </c>
      <c r="O105" s="4">
        <v>0</v>
      </c>
      <c r="P105" s="4">
        <v>0</v>
      </c>
      <c r="Q105" s="4">
        <v>0</v>
      </c>
      <c r="R105" s="20">
        <v>0</v>
      </c>
      <c r="S105" s="20">
        <v>10</v>
      </c>
      <c r="U105" s="5">
        <v>412000</v>
      </c>
      <c r="V105" s="12">
        <v>0.8</v>
      </c>
      <c r="W105" s="12"/>
      <c r="X105" s="12">
        <v>2.2999999999999998</v>
      </c>
      <c r="Y105" s="12">
        <v>1.5</v>
      </c>
      <c r="Z105" s="12"/>
      <c r="AA105" s="12">
        <v>1.7</v>
      </c>
      <c r="AB105" s="12">
        <v>2</v>
      </c>
      <c r="AC105" s="12">
        <v>2.1</v>
      </c>
      <c r="AD105" s="12">
        <v>-0.8</v>
      </c>
      <c r="AE105" s="12">
        <v>-0.6</v>
      </c>
      <c r="AF105" s="12">
        <v>62.1</v>
      </c>
      <c r="AG105" s="12">
        <v>86.3</v>
      </c>
      <c r="AH105" s="12">
        <v>74.2</v>
      </c>
      <c r="AI105" s="12">
        <v>24.2</v>
      </c>
      <c r="AJ105" s="12"/>
      <c r="AK105" s="12">
        <v>99</v>
      </c>
      <c r="AL105" s="20"/>
      <c r="AM105" s="20"/>
      <c r="AN105" s="20"/>
      <c r="AO105" s="20"/>
      <c r="AP105" s="5">
        <v>177000</v>
      </c>
      <c r="AQ105" s="14">
        <v>0.9</v>
      </c>
      <c r="AR105" s="14">
        <v>41.8</v>
      </c>
      <c r="AS105" s="14">
        <v>42.6</v>
      </c>
      <c r="AT105" s="14">
        <v>57.7</v>
      </c>
      <c r="AU105" s="14">
        <v>55.4</v>
      </c>
      <c r="AV105" s="14">
        <v>26.6</v>
      </c>
      <c r="AW105" s="14">
        <v>31.1</v>
      </c>
      <c r="AX105" s="5">
        <v>11690.727929999999</v>
      </c>
      <c r="AY105" s="5">
        <v>34774.686589999998</v>
      </c>
      <c r="AZ105" s="5">
        <v>39123.705650000004</v>
      </c>
      <c r="BB105" s="27">
        <v>2.0552960484787275</v>
      </c>
      <c r="BC105" s="20">
        <v>4.9002869440459111</v>
      </c>
      <c r="BI105" s="5">
        <v>7921</v>
      </c>
      <c r="BJ105" s="5">
        <v>16280</v>
      </c>
      <c r="BK105" s="5">
        <v>12100.5</v>
      </c>
      <c r="BL105" s="5">
        <v>6970</v>
      </c>
      <c r="BM105" s="5">
        <v>34155</v>
      </c>
      <c r="BN105" s="5">
        <v>24370.651760000001</v>
      </c>
      <c r="BO105" s="5">
        <v>30244.8498</v>
      </c>
      <c r="BP105" s="5">
        <v>45360</v>
      </c>
      <c r="BQ105" s="20">
        <v>27.13</v>
      </c>
      <c r="BR105" s="20">
        <v>27.13</v>
      </c>
      <c r="CE105" s="30">
        <v>186</v>
      </c>
      <c r="CH105" s="5">
        <v>85000</v>
      </c>
      <c r="CI105" s="5">
        <v>75000</v>
      </c>
      <c r="CJ105" s="4">
        <v>13.3</v>
      </c>
      <c r="CK105" s="12">
        <v>39.5</v>
      </c>
      <c r="CL105" s="12">
        <v>43.4</v>
      </c>
      <c r="CN105" s="12">
        <v>48</v>
      </c>
      <c r="CO105" s="12">
        <v>53</v>
      </c>
      <c r="CU105" s="12"/>
      <c r="CV105" s="4">
        <v>3</v>
      </c>
      <c r="CW105" s="4">
        <v>2</v>
      </c>
      <c r="CX105" s="20">
        <v>0.41951910065584841</v>
      </c>
      <c r="DB105" s="4">
        <v>393</v>
      </c>
      <c r="DG105" s="12">
        <v>15.471481320000001</v>
      </c>
      <c r="DH105" s="12">
        <v>3.6103999610000002</v>
      </c>
      <c r="DI105" s="12">
        <v>9.5409406405000006</v>
      </c>
      <c r="DJ105" s="12">
        <v>-11.861081359</v>
      </c>
      <c r="DM105" s="4">
        <v>96</v>
      </c>
      <c r="DN105" s="16">
        <v>9.1593030148800006E-2</v>
      </c>
      <c r="DO105" s="4">
        <v>68.099999999999994</v>
      </c>
      <c r="DP105" s="4">
        <v>75.8</v>
      </c>
      <c r="DQ105" s="12">
        <v>76.7</v>
      </c>
      <c r="DR105" s="20">
        <v>0.45562130177514792</v>
      </c>
      <c r="DS105" s="49">
        <f>(DQ105-DO105)/(85-DO105)</f>
        <v>0.50887573964497079</v>
      </c>
      <c r="DT105" s="20">
        <v>-2.515042E-2</v>
      </c>
      <c r="DU105" s="4">
        <v>33</v>
      </c>
      <c r="DV105" s="4">
        <v>7</v>
      </c>
      <c r="DW105" s="12">
        <v>5</v>
      </c>
      <c r="DX105" s="4">
        <f t="shared" si="22"/>
        <v>26</v>
      </c>
      <c r="DY105" s="49">
        <f t="shared" si="23"/>
        <v>0.78787878787878785</v>
      </c>
      <c r="DZ105" s="16">
        <f t="shared" si="24"/>
        <v>0.83870967741935487</v>
      </c>
      <c r="EA105" s="16">
        <f t="shared" si="25"/>
        <v>0.89655172413793105</v>
      </c>
      <c r="EB105" s="16">
        <f t="shared" si="26"/>
        <v>0.2718542334496426</v>
      </c>
      <c r="EC105" s="16">
        <f t="shared" si="27"/>
        <v>0.32025967212453521</v>
      </c>
      <c r="ED105" s="16">
        <f t="shared" si="28"/>
        <v>0.39868896851400304</v>
      </c>
      <c r="EE105" s="20">
        <f t="shared" si="29"/>
        <v>4.7142857142857144</v>
      </c>
      <c r="EF105" s="20">
        <f t="shared" si="30"/>
        <v>1.550597412411167</v>
      </c>
      <c r="EG105" s="16">
        <v>-0.13331641</v>
      </c>
      <c r="EH105" s="4">
        <v>164</v>
      </c>
      <c r="EI105" s="4">
        <v>41</v>
      </c>
      <c r="EJ105" s="4">
        <v>16</v>
      </c>
      <c r="EK105" s="32"/>
      <c r="EL105" s="4">
        <v>7</v>
      </c>
      <c r="EM105" s="55">
        <v>0.82926829268292679</v>
      </c>
      <c r="EN105" s="12">
        <v>4.5999999999999996</v>
      </c>
      <c r="EO105" s="12">
        <v>4.8</v>
      </c>
      <c r="EP105" s="4" t="s">
        <v>602</v>
      </c>
      <c r="EQ105" s="20">
        <v>49.37</v>
      </c>
      <c r="EY105" s="4">
        <v>0.81299999999999994</v>
      </c>
      <c r="EZ105" s="4">
        <v>105</v>
      </c>
      <c r="FA105" s="4">
        <v>79.099999999999994</v>
      </c>
      <c r="FB105" s="4">
        <v>107</v>
      </c>
      <c r="FC105" s="4">
        <v>109</v>
      </c>
      <c r="FF105" s="4">
        <v>1.7</v>
      </c>
      <c r="FG105" s="4">
        <v>82</v>
      </c>
      <c r="FH105" s="12">
        <v>99</v>
      </c>
      <c r="FI105" s="12">
        <v>99</v>
      </c>
      <c r="FK105" s="4">
        <v>76.7</v>
      </c>
      <c r="FM105" s="4">
        <v>115</v>
      </c>
      <c r="FN105" s="4">
        <v>106</v>
      </c>
      <c r="FO105" s="4">
        <v>0.63100000000000001</v>
      </c>
      <c r="FP105" s="4">
        <v>1.1000000000000001</v>
      </c>
      <c r="FR105" s="4">
        <v>27</v>
      </c>
      <c r="FS105" s="4">
        <v>37</v>
      </c>
      <c r="FT105" s="4">
        <v>53</v>
      </c>
      <c r="FU105" s="4">
        <v>25.3</v>
      </c>
      <c r="FV105" s="12">
        <v>20</v>
      </c>
      <c r="FW105" s="4">
        <v>27</v>
      </c>
      <c r="FX105" s="4">
        <v>27</v>
      </c>
    </row>
    <row r="106" spans="1:180">
      <c r="A106" s="4" t="s">
        <v>603</v>
      </c>
      <c r="B106" s="4" t="s">
        <v>407</v>
      </c>
      <c r="C106" s="4">
        <v>0</v>
      </c>
      <c r="D106" s="4">
        <v>1</v>
      </c>
      <c r="E106" s="4">
        <v>0</v>
      </c>
      <c r="F106" s="4">
        <v>0</v>
      </c>
      <c r="G106" s="4">
        <v>0</v>
      </c>
      <c r="H106" s="4">
        <v>0</v>
      </c>
      <c r="I106" s="4">
        <v>0</v>
      </c>
      <c r="J106" s="4">
        <v>0</v>
      </c>
      <c r="K106" s="4">
        <v>0</v>
      </c>
      <c r="L106" s="4">
        <v>0</v>
      </c>
      <c r="M106" s="4">
        <v>0</v>
      </c>
      <c r="N106" s="4">
        <v>0</v>
      </c>
      <c r="O106" s="4">
        <v>0</v>
      </c>
      <c r="P106" s="4">
        <v>0</v>
      </c>
      <c r="Q106" s="4">
        <v>1</v>
      </c>
      <c r="R106" s="20">
        <v>0</v>
      </c>
      <c r="S106" s="20">
        <v>8</v>
      </c>
      <c r="U106" s="5">
        <v>2174000</v>
      </c>
      <c r="V106" s="12">
        <v>1.2</v>
      </c>
      <c r="W106" s="12">
        <v>4.2</v>
      </c>
      <c r="X106" s="12">
        <v>4.2</v>
      </c>
      <c r="Y106" s="12">
        <v>2.6</v>
      </c>
      <c r="Z106" s="12">
        <v>2</v>
      </c>
      <c r="AA106" s="12">
        <v>2</v>
      </c>
      <c r="AB106" s="12">
        <v>3.1</v>
      </c>
      <c r="AC106" s="12">
        <v>2.4</v>
      </c>
      <c r="AD106" s="12">
        <v>1.6</v>
      </c>
      <c r="AE106" s="12">
        <v>-2.2000000000000002</v>
      </c>
      <c r="AF106" s="12">
        <v>34</v>
      </c>
      <c r="AG106" s="12">
        <v>57.8</v>
      </c>
      <c r="AH106" s="12">
        <v>45.9</v>
      </c>
      <c r="AI106" s="12">
        <v>23.8</v>
      </c>
      <c r="AJ106" s="12"/>
      <c r="AK106" s="12">
        <v>94</v>
      </c>
      <c r="AL106" s="20"/>
      <c r="AM106" s="20"/>
      <c r="AN106" s="20"/>
      <c r="AO106" s="20"/>
      <c r="AP106" s="5">
        <v>997000</v>
      </c>
      <c r="AQ106" s="14">
        <v>1.6</v>
      </c>
      <c r="AR106" s="14">
        <v>42.8</v>
      </c>
      <c r="AS106" s="14">
        <v>46.8</v>
      </c>
      <c r="AT106" s="14">
        <v>54.1</v>
      </c>
      <c r="AU106" s="14">
        <v>53.8</v>
      </c>
      <c r="AV106" s="14">
        <v>31.3</v>
      </c>
      <c r="AW106" s="14">
        <v>37.9</v>
      </c>
      <c r="AY106" s="5">
        <v>4806.1065390000003</v>
      </c>
      <c r="AZ106" s="5">
        <v>5126.721286</v>
      </c>
      <c r="BB106" s="27"/>
      <c r="BI106" s="5"/>
      <c r="BJ106" s="5"/>
      <c r="BK106" s="5"/>
      <c r="BL106" s="5"/>
      <c r="BM106" s="5">
        <v>3965</v>
      </c>
      <c r="BN106" s="5"/>
      <c r="BO106" s="5"/>
      <c r="BP106" s="5">
        <v>990</v>
      </c>
      <c r="CI106" s="5"/>
      <c r="CU106" s="12"/>
      <c r="CV106" s="4">
        <v>2</v>
      </c>
      <c r="DB106" s="4" t="s">
        <v>404</v>
      </c>
      <c r="DG106" s="12">
        <v>63.601139070000002</v>
      </c>
      <c r="DH106" s="12">
        <v>21.516099929999999</v>
      </c>
      <c r="DI106" s="12">
        <v>42.558619499999999</v>
      </c>
      <c r="DJ106" s="12">
        <v>-42.085039140000006</v>
      </c>
      <c r="DM106" s="4">
        <v>75</v>
      </c>
      <c r="DN106" s="16">
        <v>0.31918964625000001</v>
      </c>
      <c r="DQ106" s="12">
        <v>73.099999999999994</v>
      </c>
      <c r="DR106" s="20"/>
      <c r="DT106" s="20" t="s">
        <v>427</v>
      </c>
      <c r="DU106" s="4">
        <v>120</v>
      </c>
      <c r="DV106" s="4">
        <v>26</v>
      </c>
      <c r="DW106" s="12">
        <v>16.399999999999999</v>
      </c>
      <c r="DX106" s="4">
        <f t="shared" ref="DX106:DX137" si="34">DU106-DV106</f>
        <v>94</v>
      </c>
      <c r="DY106" s="49">
        <f t="shared" ref="DY106:DY137" si="35">(DU106-DV106)/DU106</f>
        <v>0.78333333333333333</v>
      </c>
      <c r="DZ106" s="16">
        <f t="shared" ref="DZ106:DZ137" si="36">(DU106-DV106)/(DU106-2)</f>
        <v>0.79661016949152541</v>
      </c>
      <c r="EA106" s="16">
        <f t="shared" ref="EA106:EA137" si="37">(DU106-DV106)/(DU106-4)</f>
        <v>0.81034482758620685</v>
      </c>
      <c r="EB106" s="16">
        <f t="shared" ref="EB106:EB137" si="38">((LN(1000-(1000-DU106)))-(LN(1000-(1000-DV106))))/LN(1000-700)</f>
        <v>0.268137014613754</v>
      </c>
      <c r="EC106" s="16">
        <f t="shared" ref="EC106:EC137" si="39">((LN(998-(1000-DU106)))-(LN(998-(1000-DV106))))/LN(998-700)</f>
        <v>0.27955145863239794</v>
      </c>
      <c r="ED106" s="16">
        <f t="shared" ref="ED106:ED137" si="40">((LN(996-(1000-DU106)))-(LN(996-(1000-DV106))))/LN(996-700)</f>
        <v>0.2921691944231557</v>
      </c>
      <c r="EE106" s="20">
        <f t="shared" ref="EE106:EE137" si="41">DU106/DV106</f>
        <v>4.615384615384615</v>
      </c>
      <c r="EF106" s="20">
        <f t="shared" ref="EF106:EF137" si="42">LN(DU106)-LN(DV106)</f>
        <v>1.5293952047605637</v>
      </c>
      <c r="EG106" s="16">
        <v>-0.54053706999999995</v>
      </c>
      <c r="EH106" s="4">
        <v>108</v>
      </c>
      <c r="EI106" s="4">
        <v>177</v>
      </c>
      <c r="EJ106" s="4">
        <v>69</v>
      </c>
      <c r="EK106" s="32">
        <v>31</v>
      </c>
      <c r="EL106" s="4">
        <v>30</v>
      </c>
      <c r="EM106" s="55">
        <v>0.83050847457627119</v>
      </c>
      <c r="EN106" s="12">
        <v>4.7</v>
      </c>
      <c r="EO106" s="12">
        <v>5.2</v>
      </c>
      <c r="EP106" s="4" t="s">
        <v>604</v>
      </c>
      <c r="EQ106" s="20">
        <v>42</v>
      </c>
      <c r="EY106" s="4">
        <v>0.72599999999999998</v>
      </c>
      <c r="FA106" s="4">
        <v>73.900000000000006</v>
      </c>
      <c r="FB106" s="4">
        <v>110</v>
      </c>
      <c r="FF106" s="4">
        <v>2</v>
      </c>
      <c r="FG106" s="4">
        <v>64</v>
      </c>
      <c r="FH106" s="12">
        <v>94</v>
      </c>
      <c r="FI106" s="12">
        <v>94</v>
      </c>
      <c r="FR106" s="4">
        <v>30</v>
      </c>
      <c r="FS106" s="4">
        <v>10</v>
      </c>
      <c r="FU106" s="4">
        <v>33.9</v>
      </c>
      <c r="FV106" s="12">
        <v>7.5</v>
      </c>
      <c r="FX106" s="4">
        <v>80</v>
      </c>
    </row>
    <row r="107" spans="1:180">
      <c r="A107" s="4" t="s">
        <v>605</v>
      </c>
      <c r="B107" s="4" t="s">
        <v>4</v>
      </c>
      <c r="C107" s="4">
        <v>0</v>
      </c>
      <c r="D107" s="4">
        <v>0</v>
      </c>
      <c r="E107" s="4">
        <v>1</v>
      </c>
      <c r="F107" s="4">
        <v>0</v>
      </c>
      <c r="G107" s="4">
        <v>0</v>
      </c>
      <c r="H107" s="4">
        <v>0</v>
      </c>
      <c r="I107" s="4">
        <v>0</v>
      </c>
      <c r="J107" s="4">
        <v>0</v>
      </c>
      <c r="K107" s="4">
        <v>0</v>
      </c>
      <c r="L107" s="4">
        <v>0</v>
      </c>
      <c r="M107" s="4">
        <v>0</v>
      </c>
      <c r="N107" s="4">
        <v>1</v>
      </c>
      <c r="O107" s="4">
        <v>0</v>
      </c>
      <c r="P107" s="4">
        <v>0</v>
      </c>
      <c r="Q107" s="4">
        <v>0</v>
      </c>
      <c r="R107" s="20">
        <v>4.666666666666667</v>
      </c>
      <c r="S107" s="20">
        <v>1.303030303030303</v>
      </c>
      <c r="T107" s="4">
        <v>2.97</v>
      </c>
      <c r="U107" s="5">
        <v>15353000</v>
      </c>
      <c r="V107" s="12">
        <v>3.3</v>
      </c>
      <c r="W107" s="12">
        <v>6.6</v>
      </c>
      <c r="X107" s="12">
        <v>6.6</v>
      </c>
      <c r="Y107" s="12">
        <v>6.6</v>
      </c>
      <c r="Z107" s="12">
        <v>5.9</v>
      </c>
      <c r="AA107" s="12">
        <v>5.8</v>
      </c>
      <c r="AB107" s="12">
        <v>6.2</v>
      </c>
      <c r="AC107" s="12">
        <v>0</v>
      </c>
      <c r="AD107" s="12">
        <v>0.8</v>
      </c>
      <c r="AE107" s="12">
        <v>-0.8</v>
      </c>
      <c r="AF107" s="12">
        <v>10.6</v>
      </c>
      <c r="AG107" s="12">
        <v>23.5</v>
      </c>
      <c r="AH107" s="12">
        <v>17.05</v>
      </c>
      <c r="AI107" s="12">
        <v>12.9</v>
      </c>
      <c r="AJ107" s="12"/>
      <c r="AK107" s="4">
        <v>45.8</v>
      </c>
      <c r="AL107" s="20"/>
      <c r="AM107" s="20"/>
      <c r="AN107" s="20"/>
      <c r="AO107" s="20"/>
      <c r="AP107" s="5">
        <v>7199000</v>
      </c>
      <c r="AQ107" s="14">
        <v>3.1</v>
      </c>
      <c r="AR107" s="14">
        <v>48.7</v>
      </c>
      <c r="AS107" s="14">
        <v>47.2</v>
      </c>
      <c r="AT107" s="14">
        <v>54</v>
      </c>
      <c r="AU107" s="14">
        <v>51.9</v>
      </c>
      <c r="AV107" s="14">
        <v>43.6</v>
      </c>
      <c r="AW107" s="14">
        <v>41.8</v>
      </c>
      <c r="AX107" s="5">
        <v>1494.221037</v>
      </c>
      <c r="AY107" s="5">
        <v>852.02473850000001</v>
      </c>
      <c r="AZ107" s="5">
        <v>859.13027620000003</v>
      </c>
      <c r="BB107" s="27">
        <v>0.56675062972292189</v>
      </c>
      <c r="BC107" s="20">
        <v>0.68509378084896344</v>
      </c>
      <c r="BI107" s="5">
        <v>1191</v>
      </c>
      <c r="BJ107" s="5">
        <v>675</v>
      </c>
      <c r="BK107" s="5">
        <v>933</v>
      </c>
      <c r="BL107" s="5">
        <v>1013</v>
      </c>
      <c r="BM107" s="5">
        <v>694</v>
      </c>
      <c r="BN107" s="5">
        <v>706.30383900000004</v>
      </c>
      <c r="BO107" s="5">
        <v>200.14106699999999</v>
      </c>
      <c r="BP107" s="5">
        <v>250</v>
      </c>
      <c r="BQ107" s="20">
        <v>43.44</v>
      </c>
      <c r="BR107" s="20">
        <v>43.44</v>
      </c>
      <c r="CE107" s="32">
        <v>12</v>
      </c>
      <c r="CF107" s="32">
        <v>26</v>
      </c>
      <c r="CG107" s="27">
        <v>0.46153846153846156</v>
      </c>
      <c r="CI107" s="5"/>
      <c r="CU107" s="12"/>
      <c r="CV107" s="4">
        <v>1</v>
      </c>
      <c r="CY107" s="4">
        <v>41</v>
      </c>
      <c r="CZ107" s="4">
        <v>62</v>
      </c>
      <c r="DA107" s="4">
        <v>85</v>
      </c>
      <c r="DB107" s="4">
        <v>180</v>
      </c>
      <c r="DC107" s="4">
        <v>50</v>
      </c>
      <c r="DE107" s="4">
        <v>50</v>
      </c>
      <c r="DG107" s="12">
        <v>86.146797179999993</v>
      </c>
      <c r="DH107" s="12">
        <v>78.189697269999996</v>
      </c>
      <c r="DI107" s="12">
        <v>82.168247224999988</v>
      </c>
      <c r="DJ107" s="12">
        <v>-7.9570999099999966</v>
      </c>
      <c r="DL107" s="4">
        <v>62.4</v>
      </c>
      <c r="DM107" s="4">
        <v>56</v>
      </c>
      <c r="DN107" s="16">
        <v>0.46014218445999999</v>
      </c>
      <c r="DO107" s="4">
        <v>40.700000000000003</v>
      </c>
      <c r="DP107" s="4">
        <v>56.8</v>
      </c>
      <c r="DQ107" s="12">
        <v>57.5</v>
      </c>
      <c r="DR107" s="20">
        <v>0.36343115124153491</v>
      </c>
      <c r="DS107" s="49">
        <f t="shared" ref="DS107:DS115" si="43">(DQ107-DO107)/(85-DO107)</f>
        <v>0.37923250564334082</v>
      </c>
      <c r="DT107" s="20">
        <v>3.6587069999999999E-2</v>
      </c>
      <c r="DU107" s="4">
        <v>219</v>
      </c>
      <c r="DV107" s="4">
        <v>100</v>
      </c>
      <c r="DW107" s="12">
        <v>87.72</v>
      </c>
      <c r="DX107" s="4">
        <f t="shared" si="34"/>
        <v>119</v>
      </c>
      <c r="DY107" s="49">
        <f t="shared" si="35"/>
        <v>0.54337899543378998</v>
      </c>
      <c r="DZ107" s="16">
        <f t="shared" si="36"/>
        <v>0.54838709677419351</v>
      </c>
      <c r="EA107" s="16">
        <f t="shared" si="37"/>
        <v>0.55348837209302326</v>
      </c>
      <c r="EB107" s="16">
        <f t="shared" si="38"/>
        <v>0.13743538560797927</v>
      </c>
      <c r="EC107" s="16">
        <f t="shared" si="39"/>
        <v>0.13953253123769557</v>
      </c>
      <c r="ED107" s="16">
        <f t="shared" si="40"/>
        <v>0.14169400775677413</v>
      </c>
      <c r="EE107" s="20">
        <f t="shared" si="41"/>
        <v>2.19</v>
      </c>
      <c r="EF107" s="20">
        <f t="shared" si="42"/>
        <v>0.78390154382840915</v>
      </c>
      <c r="EG107" s="16">
        <v>5.3177199999999997E-3</v>
      </c>
      <c r="EH107" s="4">
        <v>21</v>
      </c>
      <c r="EI107" s="4">
        <v>364</v>
      </c>
      <c r="EJ107" s="4">
        <v>216</v>
      </c>
      <c r="EK107" s="32">
        <v>164</v>
      </c>
      <c r="EL107" s="4">
        <v>164</v>
      </c>
      <c r="EM107" s="55">
        <v>0.5494505494505495</v>
      </c>
      <c r="EN107" s="12">
        <v>2.6</v>
      </c>
      <c r="EO107" s="12">
        <v>1.7</v>
      </c>
      <c r="EP107" s="4" t="s">
        <v>606</v>
      </c>
      <c r="EQ107" s="20">
        <v>-18.52</v>
      </c>
      <c r="ER107" s="12">
        <v>4</v>
      </c>
      <c r="ES107" s="4">
        <v>4.4000000000000004</v>
      </c>
      <c r="ET107" s="4">
        <v>3.5</v>
      </c>
      <c r="EU107" s="4">
        <v>3.1</v>
      </c>
      <c r="EV107" s="4">
        <v>3.6</v>
      </c>
      <c r="EW107" s="20">
        <f>AVERAGE(ER107:EV107)</f>
        <v>3.72</v>
      </c>
      <c r="EZ107" s="4">
        <v>102</v>
      </c>
      <c r="FB107" s="4">
        <v>126</v>
      </c>
      <c r="FC107" s="4">
        <v>106</v>
      </c>
      <c r="FD107" s="4">
        <v>57</v>
      </c>
      <c r="FE107" s="4">
        <v>490</v>
      </c>
      <c r="FF107" s="4">
        <v>6.1</v>
      </c>
      <c r="FG107" s="4">
        <v>93</v>
      </c>
      <c r="FK107" s="4">
        <v>32.299999999999997</v>
      </c>
      <c r="FM107" s="4">
        <v>116</v>
      </c>
      <c r="FN107" s="4">
        <v>89</v>
      </c>
      <c r="FP107" s="4">
        <v>34.4</v>
      </c>
      <c r="FQ107" s="12">
        <v>24</v>
      </c>
      <c r="FR107" s="4">
        <v>45</v>
      </c>
      <c r="FS107" s="4">
        <v>45</v>
      </c>
      <c r="FT107" s="4">
        <v>66</v>
      </c>
      <c r="FV107" s="12">
        <v>8</v>
      </c>
      <c r="FW107" s="4">
        <v>135</v>
      </c>
      <c r="FX107" s="4">
        <v>152</v>
      </c>
    </row>
    <row r="108" spans="1:180">
      <c r="A108" s="4" t="s">
        <v>607</v>
      </c>
      <c r="B108" s="4" t="s">
        <v>4</v>
      </c>
      <c r="C108" s="4">
        <v>0</v>
      </c>
      <c r="D108" s="4">
        <v>0</v>
      </c>
      <c r="E108" s="4">
        <v>1</v>
      </c>
      <c r="F108" s="4">
        <v>0</v>
      </c>
      <c r="G108" s="4">
        <v>0</v>
      </c>
      <c r="H108" s="4">
        <v>0</v>
      </c>
      <c r="I108" s="4">
        <v>0</v>
      </c>
      <c r="J108" s="4">
        <v>0</v>
      </c>
      <c r="K108" s="4">
        <v>0</v>
      </c>
      <c r="L108" s="4">
        <v>0</v>
      </c>
      <c r="M108" s="4">
        <v>0</v>
      </c>
      <c r="N108" s="4">
        <v>1</v>
      </c>
      <c r="O108" s="4">
        <v>0</v>
      </c>
      <c r="P108" s="4">
        <v>0</v>
      </c>
      <c r="Q108" s="4">
        <v>0</v>
      </c>
      <c r="R108" s="20">
        <v>3.4117647058823528</v>
      </c>
      <c r="S108" s="20">
        <v>4.7941176470588234</v>
      </c>
      <c r="T108" s="4">
        <v>1.53</v>
      </c>
      <c r="U108" s="5">
        <v>9845000</v>
      </c>
      <c r="V108" s="12">
        <v>3</v>
      </c>
      <c r="W108" s="12">
        <v>6.9</v>
      </c>
      <c r="X108" s="12">
        <v>6.9</v>
      </c>
      <c r="Y108" s="12">
        <v>7.6</v>
      </c>
      <c r="Z108" s="12">
        <v>6.9</v>
      </c>
      <c r="AA108" s="12">
        <v>6.8</v>
      </c>
      <c r="AB108" s="12">
        <v>6.85</v>
      </c>
      <c r="AC108" s="12">
        <v>-0.5</v>
      </c>
      <c r="AD108" s="12">
        <v>0.7</v>
      </c>
      <c r="AE108" s="12">
        <v>-0.10000000000000053</v>
      </c>
      <c r="AF108" s="12">
        <v>4.4000000000000004</v>
      </c>
      <c r="AG108" s="12">
        <v>11.8</v>
      </c>
      <c r="AH108" s="12">
        <v>8.1</v>
      </c>
      <c r="AI108" s="12">
        <v>7.4</v>
      </c>
      <c r="AJ108" s="12"/>
      <c r="AK108" s="4">
        <v>55.8</v>
      </c>
      <c r="AL108" s="20">
        <v>1.615</v>
      </c>
      <c r="AM108" s="20">
        <v>2.577</v>
      </c>
      <c r="AN108" s="20">
        <v>2.0960000000000001</v>
      </c>
      <c r="AO108" s="20">
        <f>AM108-AL108</f>
        <v>0.96199999999999997</v>
      </c>
      <c r="AP108" s="5">
        <v>4807000</v>
      </c>
      <c r="AQ108" s="14">
        <v>2.8</v>
      </c>
      <c r="AR108" s="14">
        <v>50.3</v>
      </c>
      <c r="AS108" s="14">
        <v>48.1</v>
      </c>
      <c r="AT108" s="14">
        <v>51.4</v>
      </c>
      <c r="AU108" s="14">
        <v>50</v>
      </c>
      <c r="AV108" s="14">
        <v>49.3</v>
      </c>
      <c r="AW108" s="14">
        <v>46.8</v>
      </c>
      <c r="AX108" s="5">
        <v>558.32039859999998</v>
      </c>
      <c r="AY108" s="5">
        <v>701.87311939999995</v>
      </c>
      <c r="AZ108" s="5">
        <v>779.67336399999999</v>
      </c>
      <c r="BB108" s="27">
        <v>1.3657894736842104</v>
      </c>
      <c r="BC108" s="20">
        <v>1.6406619385342789</v>
      </c>
      <c r="BI108" s="5">
        <v>380</v>
      </c>
      <c r="BJ108" s="5">
        <v>519</v>
      </c>
      <c r="BK108" s="5">
        <v>449.5</v>
      </c>
      <c r="BL108" s="5">
        <v>423</v>
      </c>
      <c r="BM108" s="5">
        <v>694</v>
      </c>
      <c r="BN108" s="5">
        <v>534.05975639999997</v>
      </c>
      <c r="BO108" s="5">
        <v>160.2218728</v>
      </c>
      <c r="BP108" s="5">
        <v>180</v>
      </c>
      <c r="CE108" s="32">
        <v>2</v>
      </c>
      <c r="CF108" s="32">
        <v>3</v>
      </c>
      <c r="CG108" s="27">
        <v>0.66666666666666663</v>
      </c>
      <c r="CI108" s="5"/>
      <c r="CU108" s="12"/>
      <c r="CV108" s="4">
        <v>1</v>
      </c>
      <c r="CY108" s="4">
        <v>17</v>
      </c>
      <c r="CZ108" s="4">
        <v>24</v>
      </c>
      <c r="DA108" s="4">
        <v>30</v>
      </c>
      <c r="DB108" s="4">
        <v>51</v>
      </c>
      <c r="DC108" s="4">
        <v>25</v>
      </c>
      <c r="DD108" s="4">
        <v>8</v>
      </c>
      <c r="DE108" s="4">
        <v>85</v>
      </c>
      <c r="DF108" s="4">
        <v>85</v>
      </c>
      <c r="DG108" s="12">
        <v>93.592376709999996</v>
      </c>
      <c r="DH108" s="12">
        <v>86.644699099999997</v>
      </c>
      <c r="DI108" s="12">
        <v>90.118537904999997</v>
      </c>
      <c r="DJ108" s="12">
        <v>-6.9476776099999995</v>
      </c>
      <c r="DK108" s="4">
        <v>0.36</v>
      </c>
      <c r="DL108" s="4">
        <v>81.7</v>
      </c>
      <c r="DM108" s="4">
        <v>51</v>
      </c>
      <c r="DN108" s="16">
        <v>0.45960454331549999</v>
      </c>
      <c r="DO108" s="4">
        <v>37.799999999999997</v>
      </c>
      <c r="DP108" s="4">
        <v>45.5</v>
      </c>
      <c r="DQ108" s="12">
        <v>39.299999999999997</v>
      </c>
      <c r="DR108" s="20">
        <v>0.16313559322033902</v>
      </c>
      <c r="DS108" s="49">
        <f t="shared" si="43"/>
        <v>3.1779661016949151E-2</v>
      </c>
      <c r="DT108" s="20">
        <v>-0.13493324000000001</v>
      </c>
      <c r="DU108" s="4">
        <v>206</v>
      </c>
      <c r="DV108" s="4">
        <v>137</v>
      </c>
      <c r="DW108" s="12">
        <v>132.86000000000001</v>
      </c>
      <c r="DX108" s="4">
        <f t="shared" si="34"/>
        <v>69</v>
      </c>
      <c r="DY108" s="49">
        <f t="shared" si="35"/>
        <v>0.33495145631067963</v>
      </c>
      <c r="DZ108" s="16">
        <f t="shared" si="36"/>
        <v>0.33823529411764708</v>
      </c>
      <c r="EA108" s="16">
        <f t="shared" si="37"/>
        <v>0.34158415841584161</v>
      </c>
      <c r="EB108" s="16">
        <f t="shared" si="38"/>
        <v>7.1513113407439738E-2</v>
      </c>
      <c r="EC108" s="16">
        <f t="shared" si="39"/>
        <v>7.2465936601476696E-2</v>
      </c>
      <c r="ED108" s="16">
        <f t="shared" si="40"/>
        <v>7.3443263564286487E-2</v>
      </c>
      <c r="EE108" s="20">
        <f t="shared" si="41"/>
        <v>1.5036496350364963</v>
      </c>
      <c r="EF108" s="20">
        <f t="shared" si="42"/>
        <v>0.40789524296145618</v>
      </c>
      <c r="EG108" s="16">
        <v>0.40163222999999998</v>
      </c>
      <c r="EH108" s="4">
        <v>8</v>
      </c>
      <c r="EI108" s="4">
        <v>365</v>
      </c>
      <c r="EJ108" s="4">
        <v>290</v>
      </c>
      <c r="EK108" s="32">
        <v>219</v>
      </c>
      <c r="EL108" s="4">
        <v>217</v>
      </c>
      <c r="EM108" s="55">
        <v>0.40547945205479452</v>
      </c>
      <c r="EN108" s="12">
        <v>1.1000000000000001</v>
      </c>
      <c r="EO108" s="12">
        <v>1.8</v>
      </c>
      <c r="EP108" s="4" t="s">
        <v>608</v>
      </c>
      <c r="EQ108" s="20">
        <v>13.58</v>
      </c>
      <c r="ER108" s="4">
        <v>4.3</v>
      </c>
      <c r="ES108" s="4">
        <v>4.0999999999999996</v>
      </c>
      <c r="ET108" s="4">
        <v>4.3</v>
      </c>
      <c r="EU108" s="4">
        <v>4.5</v>
      </c>
      <c r="EV108" s="4">
        <v>4.3</v>
      </c>
      <c r="EW108" s="20">
        <f>AVERAGE(ER108:EV108)</f>
        <v>4.3</v>
      </c>
      <c r="EY108" s="16">
        <v>0.31</v>
      </c>
      <c r="EZ108" s="4">
        <v>103</v>
      </c>
      <c r="FA108" s="4">
        <v>41.5</v>
      </c>
      <c r="FB108" s="4">
        <v>101</v>
      </c>
      <c r="FC108" s="4">
        <v>103</v>
      </c>
      <c r="FD108" s="4">
        <v>55</v>
      </c>
      <c r="FE108" s="4">
        <v>560</v>
      </c>
      <c r="FF108" s="4">
        <v>7.2</v>
      </c>
      <c r="FG108" s="4">
        <v>99</v>
      </c>
      <c r="FH108" s="4">
        <v>40.4</v>
      </c>
      <c r="FI108" s="4">
        <v>71.7</v>
      </c>
      <c r="FJ108" s="4">
        <v>316</v>
      </c>
      <c r="FK108" s="4">
        <v>41.1</v>
      </c>
      <c r="FM108" s="4">
        <v>234</v>
      </c>
      <c r="FN108" s="4">
        <v>66</v>
      </c>
      <c r="FO108" s="4">
        <v>0.255</v>
      </c>
      <c r="FP108" s="4">
        <v>43.5</v>
      </c>
      <c r="FQ108" s="12">
        <v>29</v>
      </c>
      <c r="FR108" s="4">
        <v>51</v>
      </c>
      <c r="FS108" s="4">
        <v>50</v>
      </c>
      <c r="FT108" s="4">
        <v>72</v>
      </c>
      <c r="FU108" s="12">
        <v>42</v>
      </c>
      <c r="FV108" s="12">
        <v>5.7</v>
      </c>
      <c r="FW108" s="4">
        <v>157</v>
      </c>
      <c r="FX108" s="4">
        <v>161</v>
      </c>
    </row>
    <row r="109" spans="1:180">
      <c r="A109" s="4" t="s">
        <v>609</v>
      </c>
      <c r="B109" s="4" t="s">
        <v>403</v>
      </c>
      <c r="C109" s="4">
        <v>0</v>
      </c>
      <c r="D109" s="4">
        <v>0</v>
      </c>
      <c r="E109" s="4">
        <v>0</v>
      </c>
      <c r="F109" s="4">
        <v>0</v>
      </c>
      <c r="G109" s="4">
        <v>0</v>
      </c>
      <c r="H109" s="4">
        <v>0</v>
      </c>
      <c r="I109" s="4">
        <v>0</v>
      </c>
      <c r="J109" s="4">
        <v>0</v>
      </c>
      <c r="K109" s="4">
        <v>1</v>
      </c>
      <c r="L109" s="4">
        <v>0</v>
      </c>
      <c r="M109" s="4">
        <v>0</v>
      </c>
      <c r="N109" s="4">
        <v>1</v>
      </c>
      <c r="O109" s="4">
        <v>1</v>
      </c>
      <c r="P109" s="4">
        <v>1</v>
      </c>
      <c r="Q109" s="4">
        <v>0</v>
      </c>
      <c r="R109" s="20">
        <v>0.25714285714285712</v>
      </c>
      <c r="S109" s="20">
        <v>8.2857142857142865</v>
      </c>
      <c r="T109" s="20">
        <v>4.3</v>
      </c>
      <c r="U109" s="5">
        <v>20581000</v>
      </c>
      <c r="V109" s="12">
        <v>2.5</v>
      </c>
      <c r="W109" s="12">
        <v>6.8</v>
      </c>
      <c r="X109" s="12">
        <v>6.8</v>
      </c>
      <c r="Y109" s="12">
        <v>4.2</v>
      </c>
      <c r="Z109" s="12">
        <v>3.4</v>
      </c>
      <c r="AA109" s="12">
        <v>3.4</v>
      </c>
      <c r="AB109" s="12">
        <v>5.0999999999999996</v>
      </c>
      <c r="AC109" s="12">
        <v>2.4</v>
      </c>
      <c r="AD109" s="12">
        <v>1.3</v>
      </c>
      <c r="AE109" s="12">
        <v>-3.4</v>
      </c>
      <c r="AF109" s="12">
        <v>26.6</v>
      </c>
      <c r="AG109" s="12">
        <v>49.7</v>
      </c>
      <c r="AH109" s="12">
        <v>38.15</v>
      </c>
      <c r="AI109" s="12">
        <v>23.1</v>
      </c>
      <c r="AJ109" s="12"/>
      <c r="AK109" s="12">
        <v>83</v>
      </c>
      <c r="AL109" s="20">
        <v>2.3359999999999999</v>
      </c>
      <c r="AM109" s="20">
        <v>5.3609999999999998</v>
      </c>
      <c r="AN109" s="20">
        <v>3.8484999999999996</v>
      </c>
      <c r="AO109" s="20">
        <f>AM109-AL109</f>
        <v>3.0249999999999999</v>
      </c>
      <c r="AP109" s="5">
        <v>8277000</v>
      </c>
      <c r="AQ109" s="14">
        <v>2.8</v>
      </c>
      <c r="AR109" s="14">
        <v>38.5</v>
      </c>
      <c r="AS109" s="14">
        <v>41.3</v>
      </c>
      <c r="AT109" s="14">
        <v>50.7</v>
      </c>
      <c r="AU109" s="14">
        <v>50.2</v>
      </c>
      <c r="AV109" s="14">
        <v>26.1</v>
      </c>
      <c r="AW109" s="14">
        <v>30.1</v>
      </c>
      <c r="AX109" s="5">
        <v>2142.541162</v>
      </c>
      <c r="AY109" s="5">
        <v>8873.2418409999991</v>
      </c>
      <c r="AZ109" s="5">
        <v>8085.2982419999998</v>
      </c>
      <c r="BB109" s="27">
        <v>3.6084507042253522</v>
      </c>
      <c r="BC109" s="20">
        <v>4.9719573752103194</v>
      </c>
      <c r="BI109" s="5">
        <v>1420</v>
      </c>
      <c r="BJ109" s="5">
        <v>5124</v>
      </c>
      <c r="BK109" s="5">
        <v>3272</v>
      </c>
      <c r="BL109" s="5">
        <v>1783</v>
      </c>
      <c r="BM109" s="5">
        <v>8865</v>
      </c>
      <c r="BN109" s="5">
        <v>8246.3222160000005</v>
      </c>
      <c r="BO109" s="5">
        <v>3108.3689899999999</v>
      </c>
      <c r="BP109" s="5">
        <v>4370</v>
      </c>
      <c r="BQ109" s="20">
        <v>50.36</v>
      </c>
      <c r="BR109" s="20">
        <v>50.36</v>
      </c>
      <c r="CE109" s="32">
        <v>39</v>
      </c>
      <c r="CH109" s="5">
        <v>706000</v>
      </c>
      <c r="CI109" s="5">
        <v>606000</v>
      </c>
      <c r="CJ109" s="4">
        <v>16.600000000000001</v>
      </c>
      <c r="CK109" s="12">
        <v>11.7</v>
      </c>
      <c r="CL109" s="12">
        <v>13.4</v>
      </c>
      <c r="CN109" s="12">
        <v>13.5</v>
      </c>
      <c r="CQ109" s="4" t="s">
        <v>476</v>
      </c>
      <c r="CR109" s="4">
        <v>1</v>
      </c>
      <c r="CU109" s="12">
        <v>2.6</v>
      </c>
      <c r="CV109" s="4">
        <v>1</v>
      </c>
      <c r="CW109" s="4">
        <v>4</v>
      </c>
      <c r="CX109" s="20">
        <v>-1.0808428348130239</v>
      </c>
      <c r="CY109" s="4">
        <v>37</v>
      </c>
      <c r="CZ109" s="4">
        <v>51</v>
      </c>
      <c r="DA109" s="4">
        <v>63</v>
      </c>
      <c r="DB109" s="4">
        <v>110</v>
      </c>
      <c r="DC109" s="4">
        <v>13</v>
      </c>
      <c r="DD109" s="4">
        <v>7</v>
      </c>
      <c r="DE109" s="4">
        <v>37</v>
      </c>
      <c r="DF109" s="4">
        <v>19</v>
      </c>
      <c r="DG109" s="12">
        <v>63.263416290000002</v>
      </c>
      <c r="DH109" s="12">
        <v>27.340000150000002</v>
      </c>
      <c r="DI109" s="12">
        <v>45.301708220000002</v>
      </c>
      <c r="DJ109" s="12">
        <v>-35.92341614</v>
      </c>
      <c r="DK109" s="4">
        <v>0.51</v>
      </c>
      <c r="DL109" s="4">
        <v>26.1</v>
      </c>
      <c r="DM109" s="4">
        <v>42</v>
      </c>
      <c r="DN109" s="16">
        <v>0.19026717452399999</v>
      </c>
      <c r="DO109" s="4">
        <v>53.9</v>
      </c>
      <c r="DP109" s="4">
        <v>70.900000000000006</v>
      </c>
      <c r="DQ109" s="12">
        <v>72</v>
      </c>
      <c r="DR109" s="20">
        <v>0.54662379421221885</v>
      </c>
      <c r="DS109" s="49">
        <f t="shared" si="43"/>
        <v>0.58199356913183287</v>
      </c>
      <c r="DT109" s="20">
        <v>6.716018E-2</v>
      </c>
      <c r="DU109" s="4">
        <v>73</v>
      </c>
      <c r="DV109" s="4">
        <v>11</v>
      </c>
      <c r="DW109" s="12">
        <v>11.4</v>
      </c>
      <c r="DX109" s="4">
        <f t="shared" si="34"/>
        <v>62</v>
      </c>
      <c r="DY109" s="49">
        <f t="shared" si="35"/>
        <v>0.84931506849315064</v>
      </c>
      <c r="DZ109" s="16">
        <f t="shared" si="36"/>
        <v>0.87323943661971826</v>
      </c>
      <c r="EA109" s="16">
        <f t="shared" si="37"/>
        <v>0.89855072463768115</v>
      </c>
      <c r="EB109" s="16">
        <f t="shared" si="38"/>
        <v>0.33180861590695493</v>
      </c>
      <c r="EC109" s="16">
        <f t="shared" si="39"/>
        <v>0.36254544612924117</v>
      </c>
      <c r="ED109" s="16">
        <f t="shared" si="40"/>
        <v>0.40211806897421276</v>
      </c>
      <c r="EE109" s="20">
        <f t="shared" si="41"/>
        <v>6.6363636363636367</v>
      </c>
      <c r="EF109" s="20">
        <f t="shared" si="42"/>
        <v>1.8925641683500203</v>
      </c>
      <c r="EG109" s="16">
        <v>-0.73876209999999998</v>
      </c>
      <c r="EH109" s="4">
        <v>149</v>
      </c>
      <c r="EI109" s="4">
        <v>105</v>
      </c>
      <c r="EJ109" s="4">
        <v>42</v>
      </c>
      <c r="EK109" s="32">
        <v>13</v>
      </c>
      <c r="EL109" s="4">
        <v>13</v>
      </c>
      <c r="EM109" s="55">
        <v>0.87619047619047619</v>
      </c>
      <c r="EN109" s="12">
        <v>4.5999999999999996</v>
      </c>
      <c r="EO109" s="12">
        <v>7.3</v>
      </c>
      <c r="EP109" s="4" t="s">
        <v>610</v>
      </c>
      <c r="EQ109" s="20">
        <v>3.08</v>
      </c>
      <c r="ER109" s="12">
        <v>7</v>
      </c>
      <c r="ES109" s="4">
        <v>7.1</v>
      </c>
      <c r="ET109" s="4">
        <v>7.1</v>
      </c>
      <c r="EU109" s="4">
        <v>5.6</v>
      </c>
      <c r="EV109" s="4">
        <v>5.2</v>
      </c>
      <c r="EW109" s="20">
        <f>AVERAGE(ER109:EV109)</f>
        <v>6.3999999999999995</v>
      </c>
      <c r="EX109" s="4">
        <v>11</v>
      </c>
      <c r="EY109" s="4">
        <v>0.78200000000000003</v>
      </c>
      <c r="EZ109" s="4">
        <v>98</v>
      </c>
      <c r="FA109" s="4">
        <v>73.5</v>
      </c>
      <c r="FB109" s="4">
        <v>117</v>
      </c>
      <c r="FC109" s="4">
        <v>106</v>
      </c>
      <c r="FD109" s="4">
        <v>94</v>
      </c>
      <c r="FE109" s="4">
        <v>80</v>
      </c>
      <c r="FF109" s="4">
        <v>3.4</v>
      </c>
      <c r="FG109" s="4">
        <v>61</v>
      </c>
      <c r="FH109" s="4">
        <v>77.5</v>
      </c>
      <c r="FI109" s="4">
        <v>88.2</v>
      </c>
      <c r="FJ109" s="4">
        <v>161</v>
      </c>
      <c r="FK109" s="4">
        <v>66.7</v>
      </c>
      <c r="FM109" s="4">
        <v>214</v>
      </c>
      <c r="FN109" s="4">
        <v>106</v>
      </c>
      <c r="FO109" s="4">
        <v>0.42199999999999999</v>
      </c>
      <c r="FP109" s="4">
        <v>8.6</v>
      </c>
      <c r="FQ109" s="4">
        <v>1.9</v>
      </c>
      <c r="FR109" s="4">
        <v>31</v>
      </c>
      <c r="FS109" s="4">
        <v>36</v>
      </c>
      <c r="FT109" s="4">
        <v>45</v>
      </c>
      <c r="FU109" s="4">
        <v>30.2</v>
      </c>
      <c r="FV109" s="12">
        <v>10.3</v>
      </c>
      <c r="FW109" s="4">
        <v>59</v>
      </c>
      <c r="FX109" s="4">
        <v>60</v>
      </c>
    </row>
    <row r="110" spans="1:180">
      <c r="A110" s="4" t="s">
        <v>611</v>
      </c>
      <c r="B110" s="4" t="s">
        <v>403</v>
      </c>
      <c r="C110" s="4">
        <v>0</v>
      </c>
      <c r="D110" s="4">
        <v>0</v>
      </c>
      <c r="E110" s="4">
        <v>0</v>
      </c>
      <c r="F110" s="4">
        <v>0</v>
      </c>
      <c r="G110" s="4">
        <v>0</v>
      </c>
      <c r="H110" s="4">
        <v>0</v>
      </c>
      <c r="I110" s="4">
        <v>1</v>
      </c>
      <c r="J110" s="4">
        <v>0</v>
      </c>
      <c r="K110" s="4">
        <v>0</v>
      </c>
      <c r="L110" s="4">
        <v>0</v>
      </c>
      <c r="M110" s="4">
        <v>0</v>
      </c>
      <c r="N110" s="4">
        <v>1</v>
      </c>
      <c r="O110" s="4">
        <v>0</v>
      </c>
      <c r="P110" s="4">
        <v>0</v>
      </c>
      <c r="Q110" s="4">
        <v>0</v>
      </c>
      <c r="U110" s="5">
        <v>263000</v>
      </c>
      <c r="V110" s="12">
        <v>3.2</v>
      </c>
      <c r="W110" s="12"/>
      <c r="X110" s="12">
        <v>7</v>
      </c>
      <c r="Y110" s="12">
        <v>6.9</v>
      </c>
      <c r="Z110" s="12"/>
      <c r="AA110" s="12">
        <v>6.8</v>
      </c>
      <c r="AB110" s="12">
        <v>6.9</v>
      </c>
      <c r="AC110" s="12">
        <v>0.1</v>
      </c>
      <c r="AD110" s="12">
        <v>0.1</v>
      </c>
      <c r="AE110" s="12">
        <v>-0.2</v>
      </c>
      <c r="AF110" s="12">
        <v>11.2</v>
      </c>
      <c r="AG110" s="12">
        <v>25.9</v>
      </c>
      <c r="AH110" s="12">
        <v>18.55</v>
      </c>
      <c r="AI110" s="12">
        <v>14.7</v>
      </c>
      <c r="AJ110" s="12"/>
      <c r="AK110" s="12">
        <v>93</v>
      </c>
      <c r="AL110" s="20"/>
      <c r="AM110" s="20"/>
      <c r="AN110" s="20"/>
      <c r="AO110" s="20"/>
      <c r="AP110" s="5">
        <v>107000</v>
      </c>
      <c r="AQ110" s="14">
        <v>2.2999999999999998</v>
      </c>
      <c r="AR110" s="14">
        <v>47.1</v>
      </c>
      <c r="AS110" s="14">
        <v>40.4</v>
      </c>
      <c r="AT110" s="14">
        <v>55.5</v>
      </c>
      <c r="AU110" s="14">
        <v>45.7</v>
      </c>
      <c r="AV110" s="14">
        <v>37.700000000000003</v>
      </c>
      <c r="AW110" s="14">
        <v>35.6</v>
      </c>
      <c r="BB110" s="27"/>
      <c r="BI110" s="5"/>
      <c r="BJ110" s="5"/>
      <c r="BK110" s="5"/>
      <c r="BL110" s="5"/>
      <c r="BM110" s="5"/>
      <c r="BN110" s="5">
        <v>2560.5492250000002</v>
      </c>
      <c r="BO110" s="5">
        <v>634.22391479999999</v>
      </c>
      <c r="BP110" s="5">
        <v>1080</v>
      </c>
      <c r="CI110" s="5"/>
      <c r="CU110" s="12"/>
      <c r="DB110" s="4" t="s">
        <v>404</v>
      </c>
      <c r="DF110" s="4">
        <v>40</v>
      </c>
      <c r="DG110" s="12">
        <v>70.066139219999997</v>
      </c>
      <c r="DH110" s="12">
        <v>32.311199190000004</v>
      </c>
      <c r="DI110" s="12">
        <v>51.188669204999997</v>
      </c>
      <c r="DJ110" s="12">
        <v>-37.754940029999993</v>
      </c>
      <c r="DM110" s="4">
        <v>40</v>
      </c>
      <c r="DN110" s="16">
        <v>0.20475467681999998</v>
      </c>
      <c r="DO110" s="4">
        <v>43.6</v>
      </c>
      <c r="DP110" s="4">
        <v>62.4</v>
      </c>
      <c r="DQ110" s="12">
        <v>64.5</v>
      </c>
      <c r="DR110" s="20">
        <v>0.45410628019323668</v>
      </c>
      <c r="DS110" s="49">
        <f t="shared" si="43"/>
        <v>0.50483091787439616</v>
      </c>
      <c r="DT110" s="20">
        <v>8.3776149999999994E-2</v>
      </c>
      <c r="DU110" s="4">
        <v>158</v>
      </c>
      <c r="DV110" s="4">
        <v>54</v>
      </c>
      <c r="DW110" s="12">
        <v>48.8</v>
      </c>
      <c r="DX110" s="4">
        <f t="shared" si="34"/>
        <v>104</v>
      </c>
      <c r="DY110" s="49">
        <f t="shared" si="35"/>
        <v>0.65822784810126578</v>
      </c>
      <c r="DZ110" s="16">
        <f t="shared" si="36"/>
        <v>0.66666666666666663</v>
      </c>
      <c r="EA110" s="16">
        <f t="shared" si="37"/>
        <v>0.67532467532467533</v>
      </c>
      <c r="EB110" s="16">
        <f t="shared" si="38"/>
        <v>0.18822789810675677</v>
      </c>
      <c r="EC110" s="16">
        <f t="shared" si="39"/>
        <v>0.19283732859051222</v>
      </c>
      <c r="ED110" s="16">
        <f t="shared" si="40"/>
        <v>0.19769042817333066</v>
      </c>
      <c r="EE110" s="20">
        <f t="shared" si="41"/>
        <v>2.925925925925926</v>
      </c>
      <c r="EF110" s="20">
        <f t="shared" si="42"/>
        <v>1.0736109864626924</v>
      </c>
      <c r="EG110" s="16">
        <v>-0.17604796</v>
      </c>
      <c r="EH110" s="4">
        <v>61</v>
      </c>
      <c r="EI110" s="4">
        <v>258</v>
      </c>
      <c r="EJ110" s="4">
        <v>129</v>
      </c>
      <c r="EK110" s="32"/>
      <c r="EL110" s="4">
        <v>76</v>
      </c>
      <c r="EM110" s="55">
        <v>0.70542635658914732</v>
      </c>
      <c r="EN110" s="12">
        <v>3.5</v>
      </c>
      <c r="EO110" s="12">
        <v>3.3</v>
      </c>
      <c r="EP110" s="4" t="s">
        <v>612</v>
      </c>
      <c r="EQ110" s="20">
        <v>4</v>
      </c>
      <c r="EY110" s="16">
        <v>0.6</v>
      </c>
      <c r="FA110" s="4">
        <v>61.5</v>
      </c>
      <c r="FB110" s="4">
        <v>127</v>
      </c>
      <c r="FF110" s="4">
        <v>6.8</v>
      </c>
      <c r="FG110" s="4">
        <v>97</v>
      </c>
      <c r="FH110" s="4">
        <v>92.9</v>
      </c>
      <c r="FI110" s="4">
        <v>93.1</v>
      </c>
      <c r="FK110" s="4">
        <v>84.2</v>
      </c>
      <c r="FN110" s="4">
        <v>120</v>
      </c>
      <c r="FO110" s="16">
        <v>0.33</v>
      </c>
      <c r="FP110" s="4">
        <v>16.7</v>
      </c>
      <c r="FQ110" s="4">
        <v>9.1</v>
      </c>
      <c r="FR110" s="4">
        <v>38</v>
      </c>
      <c r="FS110" s="4">
        <v>42</v>
      </c>
      <c r="FT110" s="4">
        <v>25</v>
      </c>
      <c r="FU110" s="4">
        <v>35.4</v>
      </c>
      <c r="FV110" s="12">
        <v>6.3</v>
      </c>
      <c r="FW110" s="4">
        <v>118</v>
      </c>
      <c r="FX110" s="4">
        <v>111</v>
      </c>
    </row>
    <row r="111" spans="1:180">
      <c r="A111" s="4" t="s">
        <v>613</v>
      </c>
      <c r="B111" s="4" t="s">
        <v>4</v>
      </c>
      <c r="C111" s="4">
        <v>0</v>
      </c>
      <c r="D111" s="4">
        <v>0</v>
      </c>
      <c r="E111" s="4">
        <v>0</v>
      </c>
      <c r="F111" s="4">
        <v>1</v>
      </c>
      <c r="G111" s="4">
        <v>0</v>
      </c>
      <c r="H111" s="4">
        <v>0</v>
      </c>
      <c r="I111" s="4">
        <v>0</v>
      </c>
      <c r="J111" s="4">
        <v>0</v>
      </c>
      <c r="K111" s="4">
        <v>0</v>
      </c>
      <c r="L111" s="4">
        <v>0</v>
      </c>
      <c r="M111" s="4">
        <v>0</v>
      </c>
      <c r="N111" s="4">
        <v>1</v>
      </c>
      <c r="O111" s="4">
        <v>0</v>
      </c>
      <c r="P111" s="4">
        <v>0</v>
      </c>
      <c r="Q111" s="4">
        <v>0</v>
      </c>
      <c r="R111" s="20">
        <v>6.382352941176471</v>
      </c>
      <c r="S111" s="20">
        <v>0.76470588235294112</v>
      </c>
      <c r="T111" s="4">
        <v>1.57</v>
      </c>
      <c r="U111" s="5">
        <v>11134000</v>
      </c>
      <c r="V111" s="12">
        <v>3.1</v>
      </c>
      <c r="W111" s="12">
        <v>7.1</v>
      </c>
      <c r="X111" s="12">
        <v>7.1</v>
      </c>
      <c r="Y111" s="12">
        <v>7.1</v>
      </c>
      <c r="Z111" s="12">
        <v>6.9</v>
      </c>
      <c r="AA111" s="12">
        <v>6.8</v>
      </c>
      <c r="AB111" s="12">
        <v>6.95</v>
      </c>
      <c r="AC111" s="12">
        <v>0</v>
      </c>
      <c r="AD111" s="12">
        <v>0.3</v>
      </c>
      <c r="AE111" s="12">
        <v>-0.3</v>
      </c>
      <c r="AF111" s="12">
        <v>11.1</v>
      </c>
      <c r="AG111" s="12">
        <v>23.8</v>
      </c>
      <c r="AH111" s="12">
        <v>17.45</v>
      </c>
      <c r="AI111" s="12">
        <v>12.7</v>
      </c>
      <c r="AJ111" s="12"/>
      <c r="AK111" s="4">
        <v>29.3</v>
      </c>
      <c r="AL111" s="20"/>
      <c r="AM111" s="20">
        <v>0.81899999999999995</v>
      </c>
      <c r="AN111" s="20">
        <v>0.81899999999999995</v>
      </c>
      <c r="AO111" s="20"/>
      <c r="AP111" s="5">
        <v>5472000</v>
      </c>
      <c r="AQ111" s="14">
        <v>2.8</v>
      </c>
      <c r="AR111" s="14">
        <v>51.5</v>
      </c>
      <c r="AS111" s="14">
        <v>48.8</v>
      </c>
      <c r="AT111" s="14">
        <v>56.2</v>
      </c>
      <c r="AU111" s="14">
        <v>53.5</v>
      </c>
      <c r="AV111" s="14">
        <v>47</v>
      </c>
      <c r="AW111" s="14">
        <v>44.8</v>
      </c>
      <c r="AX111" s="5">
        <v>1042.952655</v>
      </c>
      <c r="AY111" s="5">
        <v>898.89872230000003</v>
      </c>
      <c r="AZ111" s="5">
        <v>920.20947720000004</v>
      </c>
      <c r="BB111" s="27">
        <v>0.99252336448598133</v>
      </c>
      <c r="BC111" s="20">
        <v>1.0036968576709797</v>
      </c>
      <c r="BI111" s="5">
        <v>535</v>
      </c>
      <c r="BJ111" s="5">
        <v>531</v>
      </c>
      <c r="BK111" s="5">
        <v>533</v>
      </c>
      <c r="BL111" s="5">
        <v>541</v>
      </c>
      <c r="BM111" s="5">
        <v>543</v>
      </c>
      <c r="BN111" s="5">
        <v>549.80995719999999</v>
      </c>
      <c r="BO111" s="5">
        <v>254.90885599999999</v>
      </c>
      <c r="BP111" s="5">
        <v>240</v>
      </c>
      <c r="CE111" s="32">
        <v>5</v>
      </c>
      <c r="CF111" s="32">
        <v>17</v>
      </c>
      <c r="CG111" s="27">
        <v>0.29411764705882354</v>
      </c>
      <c r="CH111" s="5">
        <v>103000</v>
      </c>
      <c r="CI111" s="5"/>
      <c r="CK111" s="12">
        <v>13.7</v>
      </c>
      <c r="CQ111" s="4" t="s">
        <v>415</v>
      </c>
      <c r="CR111" s="4">
        <v>3</v>
      </c>
      <c r="CS111" s="4" t="s">
        <v>417</v>
      </c>
      <c r="CT111" s="4" t="s">
        <v>417</v>
      </c>
      <c r="CU111" s="12"/>
      <c r="CV111" s="4">
        <v>4</v>
      </c>
      <c r="CW111" s="4">
        <v>3</v>
      </c>
      <c r="CX111" s="20">
        <v>0.57360523072738956</v>
      </c>
      <c r="CY111" s="4">
        <v>42</v>
      </c>
      <c r="CZ111" s="4">
        <v>70</v>
      </c>
      <c r="DA111" s="4">
        <v>94</v>
      </c>
      <c r="DB111" s="4">
        <v>174</v>
      </c>
      <c r="DC111" s="4">
        <v>27</v>
      </c>
      <c r="DD111" s="4">
        <v>7</v>
      </c>
      <c r="DE111" s="4">
        <v>48</v>
      </c>
      <c r="DF111" s="4">
        <v>42</v>
      </c>
      <c r="DG111" s="12">
        <v>93.833198550000006</v>
      </c>
      <c r="DH111" s="12">
        <v>85.796798710000004</v>
      </c>
      <c r="DI111" s="12">
        <v>89.814998630000005</v>
      </c>
      <c r="DJ111" s="12">
        <v>-8.0363998400000014</v>
      </c>
      <c r="DM111" s="4">
        <v>60</v>
      </c>
      <c r="DN111" s="16">
        <v>0.53888999178000008</v>
      </c>
      <c r="DO111" s="4">
        <v>34.799999999999997</v>
      </c>
      <c r="DP111" s="4">
        <v>46.2</v>
      </c>
      <c r="DQ111" s="12">
        <v>53.3</v>
      </c>
      <c r="DR111" s="20">
        <v>0.22709163346613556</v>
      </c>
      <c r="DS111" s="49">
        <f t="shared" si="43"/>
        <v>0.36852589641434264</v>
      </c>
      <c r="DT111" s="20">
        <v>-6.3392019999999993E-2</v>
      </c>
      <c r="DU111" s="4">
        <v>285</v>
      </c>
      <c r="DV111" s="4">
        <v>134</v>
      </c>
      <c r="DW111" s="12">
        <v>119.66670000000001</v>
      </c>
      <c r="DX111" s="4">
        <f t="shared" si="34"/>
        <v>151</v>
      </c>
      <c r="DY111" s="49">
        <f t="shared" si="35"/>
        <v>0.52982456140350875</v>
      </c>
      <c r="DZ111" s="16">
        <f t="shared" si="36"/>
        <v>0.53356890459363959</v>
      </c>
      <c r="EA111" s="16">
        <f t="shared" si="37"/>
        <v>0.53736654804270467</v>
      </c>
      <c r="EB111" s="16">
        <f t="shared" si="38"/>
        <v>0.13230683036579627</v>
      </c>
      <c r="EC111" s="16">
        <f t="shared" si="39"/>
        <v>0.13386562408767375</v>
      </c>
      <c r="ED111" s="16">
        <f t="shared" si="40"/>
        <v>0.13546072529608352</v>
      </c>
      <c r="EE111" s="20">
        <f t="shared" si="41"/>
        <v>2.1268656716417911</v>
      </c>
      <c r="EF111" s="20">
        <f t="shared" si="42"/>
        <v>0.75464938031773965</v>
      </c>
      <c r="EG111" s="16">
        <v>-5.2847190000000002E-2</v>
      </c>
      <c r="EH111" s="4">
        <v>7</v>
      </c>
      <c r="EI111" s="4">
        <v>500</v>
      </c>
      <c r="EJ111" s="4">
        <v>300</v>
      </c>
      <c r="EK111" s="32">
        <v>210</v>
      </c>
      <c r="EL111" s="4">
        <v>220</v>
      </c>
      <c r="EM111" s="55">
        <v>0.56000000000000005</v>
      </c>
      <c r="EN111" s="12">
        <v>2.6</v>
      </c>
      <c r="EO111" s="12">
        <v>1.9</v>
      </c>
      <c r="EP111" s="4" t="s">
        <v>614</v>
      </c>
      <c r="EQ111" s="20">
        <v>12.4</v>
      </c>
      <c r="ER111" s="4">
        <v>4.3</v>
      </c>
      <c r="ES111" s="4">
        <v>5.4</v>
      </c>
      <c r="ET111" s="4">
        <v>5.2</v>
      </c>
      <c r="EU111" s="4">
        <v>5.5</v>
      </c>
      <c r="EV111" s="4">
        <v>4.4000000000000004</v>
      </c>
      <c r="EW111" s="20">
        <f>AVERAGE(ER111:EV111)</f>
        <v>4.9599999999999991</v>
      </c>
      <c r="EY111" s="4">
        <v>0.218</v>
      </c>
      <c r="EZ111" s="4">
        <v>106</v>
      </c>
      <c r="FA111" s="4">
        <v>48.3</v>
      </c>
      <c r="FB111" s="4">
        <v>123</v>
      </c>
      <c r="FC111" s="4">
        <v>107</v>
      </c>
      <c r="FD111" s="4">
        <v>24</v>
      </c>
      <c r="FE111" s="4">
        <v>1200</v>
      </c>
      <c r="FF111" s="4">
        <v>7.1</v>
      </c>
      <c r="FG111" s="4">
        <v>100</v>
      </c>
      <c r="FH111" s="4">
        <v>20.2</v>
      </c>
      <c r="FI111" s="4">
        <v>36.700000000000003</v>
      </c>
      <c r="FK111" s="12">
        <v>9</v>
      </c>
      <c r="FM111" s="4">
        <v>113</v>
      </c>
      <c r="FN111" s="4">
        <v>54</v>
      </c>
      <c r="FO111" s="4">
        <v>0.23899999999999999</v>
      </c>
      <c r="FP111" s="12">
        <v>15</v>
      </c>
      <c r="FQ111" s="4">
        <v>12.3</v>
      </c>
      <c r="FR111" s="4">
        <v>47</v>
      </c>
      <c r="FS111" s="4">
        <v>47</v>
      </c>
      <c r="FT111" s="4">
        <v>20</v>
      </c>
      <c r="FU111" s="4">
        <v>39.4</v>
      </c>
      <c r="FV111" s="12">
        <v>12.2</v>
      </c>
      <c r="FW111" s="4">
        <v>172</v>
      </c>
      <c r="FX111" s="4">
        <v>171</v>
      </c>
    </row>
    <row r="112" spans="1:180">
      <c r="A112" s="4" t="s">
        <v>615</v>
      </c>
      <c r="B112" s="4" t="s">
        <v>407</v>
      </c>
      <c r="C112" s="4">
        <v>1</v>
      </c>
      <c r="D112" s="4">
        <v>0</v>
      </c>
      <c r="E112" s="4">
        <v>0</v>
      </c>
      <c r="F112" s="4">
        <v>0</v>
      </c>
      <c r="G112" s="4">
        <v>0</v>
      </c>
      <c r="H112" s="4">
        <v>0</v>
      </c>
      <c r="I112" s="4">
        <v>0</v>
      </c>
      <c r="J112" s="4">
        <v>0</v>
      </c>
      <c r="K112" s="4">
        <v>0</v>
      </c>
      <c r="L112" s="4">
        <v>0</v>
      </c>
      <c r="M112" s="4">
        <v>0</v>
      </c>
      <c r="N112" s="4">
        <v>0</v>
      </c>
      <c r="O112" s="4">
        <v>0</v>
      </c>
      <c r="P112" s="4">
        <v>0</v>
      </c>
      <c r="Q112" s="4">
        <v>0</v>
      </c>
      <c r="T112" s="4">
        <v>6.13</v>
      </c>
      <c r="U112" s="5">
        <v>369000</v>
      </c>
      <c r="V112" s="12">
        <v>0.8</v>
      </c>
      <c r="W112" s="12"/>
      <c r="X112" s="12">
        <v>3.4</v>
      </c>
      <c r="Y112" s="12">
        <v>2</v>
      </c>
      <c r="Z112" s="12"/>
      <c r="AA112" s="12">
        <v>2.1</v>
      </c>
      <c r="AB112" s="12">
        <v>2.75</v>
      </c>
      <c r="AC112" s="12">
        <v>2.7</v>
      </c>
      <c r="AD112" s="12">
        <v>-0.3</v>
      </c>
      <c r="AE112" s="12">
        <v>-1.3</v>
      </c>
      <c r="AF112" s="12">
        <v>69.8</v>
      </c>
      <c r="AG112" s="12">
        <v>87.6</v>
      </c>
      <c r="AH112" s="12">
        <v>78.7</v>
      </c>
      <c r="AI112" s="12">
        <v>17.8</v>
      </c>
      <c r="AJ112" s="12"/>
      <c r="AK112" s="12">
        <v>86</v>
      </c>
      <c r="AL112" s="20">
        <v>5.1139999999999999</v>
      </c>
      <c r="AM112" s="20">
        <v>6.8949999999999996</v>
      </c>
      <c r="AN112" s="20">
        <v>6.0045000000000002</v>
      </c>
      <c r="AO112" s="20">
        <f>AM112-AL112</f>
        <v>1.7809999999999997</v>
      </c>
      <c r="AP112" s="5">
        <v>138000</v>
      </c>
      <c r="AQ112" s="14">
        <v>1</v>
      </c>
      <c r="AR112" s="14">
        <v>36.4</v>
      </c>
      <c r="AS112" s="14">
        <v>38.1</v>
      </c>
      <c r="AT112" s="14">
        <v>58.8</v>
      </c>
      <c r="AU112" s="14">
        <v>55.8</v>
      </c>
      <c r="AV112" s="14">
        <v>15.1</v>
      </c>
      <c r="AW112" s="14">
        <v>19.8</v>
      </c>
      <c r="BB112" s="27">
        <v>4.8231441048034931</v>
      </c>
      <c r="BC112" s="20">
        <v>8.5811345646437989</v>
      </c>
      <c r="BI112" s="5">
        <v>1374</v>
      </c>
      <c r="BJ112" s="5">
        <v>6627</v>
      </c>
      <c r="BK112" s="5">
        <v>4000.5</v>
      </c>
      <c r="BL112" s="5">
        <v>1516</v>
      </c>
      <c r="BM112" s="5">
        <v>13009</v>
      </c>
      <c r="BN112" s="5"/>
      <c r="BO112" s="5"/>
      <c r="BP112" s="5"/>
      <c r="CE112" s="30">
        <v>188</v>
      </c>
      <c r="CF112" s="30">
        <v>387.53387533875338</v>
      </c>
      <c r="CG112" s="27">
        <v>0.48511888111888113</v>
      </c>
      <c r="CH112" s="5">
        <v>77000</v>
      </c>
      <c r="CI112" s="5">
        <v>53000</v>
      </c>
      <c r="CJ112" s="4">
        <v>44.8</v>
      </c>
      <c r="CK112" s="12">
        <v>57.9</v>
      </c>
      <c r="CL112" s="12">
        <v>65.099999999999994</v>
      </c>
      <c r="CN112" s="12">
        <v>45.5</v>
      </c>
      <c r="CO112" s="12">
        <v>47.9</v>
      </c>
      <c r="CU112" s="12"/>
      <c r="CV112" s="4">
        <v>4</v>
      </c>
      <c r="CW112" s="4">
        <v>2</v>
      </c>
      <c r="CX112" s="20">
        <v>1.3012737466466215</v>
      </c>
      <c r="DB112" s="4">
        <v>204</v>
      </c>
      <c r="DF112" s="4">
        <v>5</v>
      </c>
      <c r="DG112" s="12">
        <v>9.4579410549999992</v>
      </c>
      <c r="DH112" s="12">
        <v>2.5699000359999999</v>
      </c>
      <c r="DI112" s="12">
        <v>6.0139205454999995</v>
      </c>
      <c r="DJ112" s="12">
        <v>-6.8880410189999992</v>
      </c>
      <c r="DK112" s="4">
        <v>0.45</v>
      </c>
      <c r="DL112" s="4">
        <v>69.7</v>
      </c>
      <c r="DM112" s="4">
        <v>83</v>
      </c>
      <c r="DN112" s="16">
        <v>4.9915540527649994E-2</v>
      </c>
      <c r="DO112" s="4">
        <v>68.5</v>
      </c>
      <c r="DP112" s="4">
        <v>76.2</v>
      </c>
      <c r="DQ112" s="12">
        <v>77.2</v>
      </c>
      <c r="DR112" s="20">
        <v>0.46666666666666684</v>
      </c>
      <c r="DS112" s="49">
        <f t="shared" si="43"/>
        <v>0.52727272727272745</v>
      </c>
      <c r="DT112" s="20">
        <v>-2.3872770000000001E-2</v>
      </c>
      <c r="DU112" s="4">
        <v>37</v>
      </c>
      <c r="DV112" s="4">
        <v>10</v>
      </c>
      <c r="DW112" s="12">
        <v>10.5</v>
      </c>
      <c r="DX112" s="4">
        <f t="shared" si="34"/>
        <v>27</v>
      </c>
      <c r="DY112" s="49">
        <f t="shared" si="35"/>
        <v>0.72972972972972971</v>
      </c>
      <c r="DZ112" s="16">
        <f t="shared" si="36"/>
        <v>0.77142857142857146</v>
      </c>
      <c r="EA112" s="16">
        <f t="shared" si="37"/>
        <v>0.81818181818181823</v>
      </c>
      <c r="EB112" s="16">
        <f t="shared" si="38"/>
        <v>0.22937985897315255</v>
      </c>
      <c r="EC112" s="16">
        <f t="shared" si="39"/>
        <v>0.25906306844104438</v>
      </c>
      <c r="ED112" s="16">
        <f t="shared" si="40"/>
        <v>0.2995853084365348</v>
      </c>
      <c r="EE112" s="20">
        <f t="shared" si="41"/>
        <v>3.7</v>
      </c>
      <c r="EF112" s="20">
        <f t="shared" si="42"/>
        <v>1.3083328196501784</v>
      </c>
      <c r="EG112" s="16">
        <v>7.098024E-2</v>
      </c>
      <c r="EH112" s="4">
        <v>154</v>
      </c>
      <c r="EI112" s="4">
        <v>42</v>
      </c>
      <c r="EJ112" s="4">
        <v>17</v>
      </c>
      <c r="EK112" s="32"/>
      <c r="EL112" s="4">
        <v>11</v>
      </c>
      <c r="EM112" s="55">
        <v>0.73809523809523814</v>
      </c>
      <c r="EN112" s="12">
        <v>4.5999999999999996</v>
      </c>
      <c r="EO112" s="12">
        <v>2.8</v>
      </c>
      <c r="EP112" s="4" t="s">
        <v>616</v>
      </c>
      <c r="EQ112" s="20">
        <v>35.54</v>
      </c>
      <c r="ER112" s="4">
        <v>5.6</v>
      </c>
      <c r="ES112" s="4">
        <v>3.8</v>
      </c>
      <c r="ET112" s="4">
        <v>3.7</v>
      </c>
      <c r="EU112" s="12">
        <v>4</v>
      </c>
      <c r="EY112" s="4">
        <v>0.77300000000000002</v>
      </c>
      <c r="EZ112" s="4">
        <v>103</v>
      </c>
      <c r="FA112" s="4">
        <v>78.599999999999994</v>
      </c>
      <c r="FB112" s="4">
        <v>109</v>
      </c>
      <c r="FC112" s="4">
        <v>105</v>
      </c>
      <c r="FF112" s="4">
        <v>2.1</v>
      </c>
      <c r="FG112" s="4">
        <v>99</v>
      </c>
      <c r="FH112" s="12">
        <v>86</v>
      </c>
      <c r="FI112" s="12">
        <v>86</v>
      </c>
      <c r="FK112" s="4">
        <v>86.2</v>
      </c>
      <c r="FM112" s="4">
        <v>141</v>
      </c>
      <c r="FN112" s="4">
        <v>96</v>
      </c>
      <c r="FP112" s="12">
        <v>1</v>
      </c>
      <c r="FQ112" s="4">
        <v>0.7</v>
      </c>
      <c r="FR112" s="4">
        <v>21</v>
      </c>
      <c r="FS112" s="4">
        <v>25</v>
      </c>
      <c r="FT112" s="4">
        <v>34</v>
      </c>
      <c r="FU112" s="4">
        <v>20.9</v>
      </c>
      <c r="FV112" s="12">
        <v>9.1999999999999993</v>
      </c>
      <c r="FW112" s="4">
        <v>34</v>
      </c>
      <c r="FX112" s="4">
        <v>34</v>
      </c>
    </row>
    <row r="113" spans="1:180">
      <c r="A113" s="4" t="s">
        <v>617</v>
      </c>
      <c r="B113" s="4" t="s">
        <v>4</v>
      </c>
      <c r="C113" s="4">
        <v>0</v>
      </c>
      <c r="D113" s="4">
        <v>0</v>
      </c>
      <c r="E113" s="4">
        <v>0</v>
      </c>
      <c r="F113" s="4">
        <v>1</v>
      </c>
      <c r="G113" s="4">
        <v>0</v>
      </c>
      <c r="H113" s="4">
        <v>0</v>
      </c>
      <c r="I113" s="4">
        <v>0</v>
      </c>
      <c r="J113" s="4">
        <v>0</v>
      </c>
      <c r="K113" s="4">
        <v>0</v>
      </c>
      <c r="L113" s="4">
        <v>0</v>
      </c>
      <c r="M113" s="4">
        <v>0</v>
      </c>
      <c r="N113" s="4">
        <v>1</v>
      </c>
      <c r="O113" s="4">
        <v>0</v>
      </c>
      <c r="P113" s="4">
        <v>0</v>
      </c>
      <c r="Q113" s="4">
        <v>0</v>
      </c>
      <c r="R113" s="20">
        <v>6.8529411764705879</v>
      </c>
      <c r="S113" s="20">
        <v>0.11764705882352941</v>
      </c>
      <c r="T113" s="4">
        <v>1.78</v>
      </c>
      <c r="U113" s="5">
        <v>2333000</v>
      </c>
      <c r="V113" s="12">
        <v>2.6</v>
      </c>
      <c r="W113" s="12">
        <v>6.5</v>
      </c>
      <c r="X113" s="12">
        <v>6.5</v>
      </c>
      <c r="Y113" s="12">
        <v>6.3</v>
      </c>
      <c r="Z113" s="12">
        <v>5.2</v>
      </c>
      <c r="AA113" s="12">
        <v>5.0999999999999996</v>
      </c>
      <c r="AB113" s="12">
        <v>5.8</v>
      </c>
      <c r="AC113" s="12">
        <v>0.2</v>
      </c>
      <c r="AD113" s="12">
        <v>1.3</v>
      </c>
      <c r="AE113" s="12">
        <v>-1.4</v>
      </c>
      <c r="AF113" s="12">
        <v>5.8</v>
      </c>
      <c r="AG113" s="12">
        <v>43.5</v>
      </c>
      <c r="AH113" s="12">
        <v>24.65</v>
      </c>
      <c r="AI113" s="12">
        <v>37.700000000000003</v>
      </c>
      <c r="AJ113" s="12"/>
      <c r="AK113" s="4">
        <v>36.9</v>
      </c>
      <c r="AL113" s="20"/>
      <c r="AM113" s="20"/>
      <c r="AN113" s="20"/>
      <c r="AO113" s="20"/>
      <c r="AP113" s="5">
        <v>1072000</v>
      </c>
      <c r="AQ113" s="14">
        <v>2.2999999999999998</v>
      </c>
      <c r="AR113" s="14">
        <v>48.1</v>
      </c>
      <c r="AS113" s="14">
        <v>46.2</v>
      </c>
      <c r="AT113" s="14">
        <v>53.5</v>
      </c>
      <c r="AU113" s="14">
        <v>52</v>
      </c>
      <c r="AV113" s="14">
        <v>42.8</v>
      </c>
      <c r="AW113" s="14">
        <v>39.9</v>
      </c>
      <c r="AX113" s="5">
        <v>1119.573153</v>
      </c>
      <c r="AY113" s="5">
        <v>1404.702939</v>
      </c>
      <c r="AZ113" s="5">
        <v>1454.223244</v>
      </c>
      <c r="BB113" s="27">
        <v>1.0141025641025641</v>
      </c>
      <c r="BC113" s="20">
        <v>1.7129032258064516</v>
      </c>
      <c r="BI113" s="5">
        <v>780</v>
      </c>
      <c r="BJ113" s="5">
        <v>791</v>
      </c>
      <c r="BK113" s="5">
        <v>785.5</v>
      </c>
      <c r="BL113" s="5">
        <v>930</v>
      </c>
      <c r="BM113" s="5">
        <v>1593</v>
      </c>
      <c r="BN113" s="5">
        <v>1440.6492149999999</v>
      </c>
      <c r="BO113" s="5">
        <v>486.64712589999999</v>
      </c>
      <c r="BP113" s="5">
        <v>470</v>
      </c>
      <c r="BQ113" s="20">
        <v>42.53</v>
      </c>
      <c r="BR113" s="20">
        <v>49.13</v>
      </c>
      <c r="CE113" s="32">
        <v>6</v>
      </c>
      <c r="CF113" s="32">
        <v>44</v>
      </c>
      <c r="CG113" s="27">
        <v>0.13636363636363635</v>
      </c>
      <c r="CH113" s="5">
        <v>15000</v>
      </c>
      <c r="CI113" s="5"/>
      <c r="CK113" s="12">
        <v>2.7</v>
      </c>
      <c r="CU113" s="12"/>
      <c r="CV113" s="4">
        <v>1</v>
      </c>
      <c r="CW113" s="4">
        <v>2</v>
      </c>
      <c r="CX113" s="20">
        <v>-1.343990191325698</v>
      </c>
      <c r="CY113" s="4">
        <v>42</v>
      </c>
      <c r="CZ113" s="4">
        <v>66</v>
      </c>
      <c r="DA113" s="4">
        <v>90</v>
      </c>
      <c r="DB113" s="4">
        <v>176</v>
      </c>
      <c r="DF113" s="4">
        <v>80</v>
      </c>
      <c r="DG113" s="12">
        <v>92.160713200000004</v>
      </c>
      <c r="DH113" s="12">
        <v>55.204399109999997</v>
      </c>
      <c r="DI113" s="12">
        <v>73.682556155</v>
      </c>
      <c r="DJ113" s="12">
        <v>-36.956314090000006</v>
      </c>
      <c r="DK113" s="4">
        <v>0.52</v>
      </c>
      <c r="DL113" s="4">
        <v>40.700000000000003</v>
      </c>
      <c r="DM113" s="4">
        <v>54</v>
      </c>
      <c r="DN113" s="16">
        <v>0.39788580323700001</v>
      </c>
      <c r="DO113" s="4">
        <v>35.299999999999997</v>
      </c>
      <c r="DP113" s="4">
        <v>51.7</v>
      </c>
      <c r="DQ113" s="12">
        <v>53.5</v>
      </c>
      <c r="DR113" s="20">
        <v>0.32997987927565403</v>
      </c>
      <c r="DS113" s="49">
        <f t="shared" si="43"/>
        <v>0.36619718309859156</v>
      </c>
      <c r="DT113" s="20">
        <v>3.9377889999999999E-2</v>
      </c>
      <c r="DU113" s="4">
        <v>175</v>
      </c>
      <c r="DV113" s="4">
        <v>124</v>
      </c>
      <c r="DW113" s="12">
        <v>93.8</v>
      </c>
      <c r="DX113" s="4">
        <f t="shared" si="34"/>
        <v>51</v>
      </c>
      <c r="DY113" s="49">
        <f t="shared" si="35"/>
        <v>0.29142857142857143</v>
      </c>
      <c r="DZ113" s="16">
        <f t="shared" si="36"/>
        <v>0.2947976878612717</v>
      </c>
      <c r="EA113" s="16">
        <f t="shared" si="37"/>
        <v>0.2982456140350877</v>
      </c>
      <c r="EB113" s="16">
        <f t="shared" si="38"/>
        <v>6.0399289392473299E-2</v>
      </c>
      <c r="EC113" s="16">
        <f t="shared" si="39"/>
        <v>6.1306796279863227E-2</v>
      </c>
      <c r="ED113" s="16">
        <f t="shared" si="40"/>
        <v>6.2240675051113345E-2</v>
      </c>
      <c r="EE113" s="20">
        <f t="shared" si="41"/>
        <v>1.4112903225806452</v>
      </c>
      <c r="EF113" s="20">
        <f t="shared" si="42"/>
        <v>0.3445044083184774</v>
      </c>
      <c r="EG113" s="16">
        <v>0.51914578</v>
      </c>
      <c r="EH113" s="4">
        <v>15</v>
      </c>
      <c r="EI113" s="4">
        <v>330</v>
      </c>
      <c r="EJ113" s="4">
        <v>175</v>
      </c>
      <c r="EK113" s="32">
        <v>195</v>
      </c>
      <c r="EL113" s="4">
        <v>183</v>
      </c>
      <c r="EM113" s="55">
        <v>0.44545454545454544</v>
      </c>
      <c r="EN113" s="12">
        <v>3.2</v>
      </c>
      <c r="EO113" s="12">
        <v>-0.3</v>
      </c>
      <c r="EP113" s="4" t="s">
        <v>618</v>
      </c>
      <c r="EQ113" s="20">
        <v>18.09</v>
      </c>
      <c r="EY113" s="4">
        <v>0.34100000000000003</v>
      </c>
      <c r="EZ113" s="4">
        <v>102</v>
      </c>
      <c r="FA113" s="4">
        <v>53.7</v>
      </c>
      <c r="FB113" s="4">
        <v>122</v>
      </c>
      <c r="FC113" s="4">
        <v>107</v>
      </c>
      <c r="FD113" s="4">
        <v>40</v>
      </c>
      <c r="FE113" s="4">
        <v>930</v>
      </c>
      <c r="FF113" s="4">
        <v>5.4</v>
      </c>
      <c r="FG113" s="4">
        <v>82</v>
      </c>
      <c r="FH113" s="4">
        <v>25.6</v>
      </c>
      <c r="FI113" s="4">
        <v>48.4</v>
      </c>
      <c r="FK113" s="4">
        <v>19.7</v>
      </c>
      <c r="FM113" s="4">
        <v>493</v>
      </c>
      <c r="FN113" s="4">
        <v>57</v>
      </c>
      <c r="FO113" s="4">
        <v>0.17699999999999999</v>
      </c>
      <c r="FP113" s="4">
        <v>14.7</v>
      </c>
      <c r="FQ113" s="4">
        <v>7.7</v>
      </c>
      <c r="FR113" s="4">
        <v>47</v>
      </c>
      <c r="FS113" s="4">
        <v>44</v>
      </c>
      <c r="FT113" s="4">
        <v>28</v>
      </c>
      <c r="FU113" s="4">
        <v>37.200000000000003</v>
      </c>
      <c r="FV113" s="12">
        <v>2.2000000000000002</v>
      </c>
      <c r="FW113" s="4">
        <v>150</v>
      </c>
      <c r="FX113" s="4">
        <v>150</v>
      </c>
    </row>
    <row r="114" spans="1:180">
      <c r="A114" s="4" t="s">
        <v>619</v>
      </c>
      <c r="B114" s="4" t="s">
        <v>4</v>
      </c>
      <c r="C114" s="4">
        <v>0</v>
      </c>
      <c r="D114" s="4">
        <v>0</v>
      </c>
      <c r="E114" s="4">
        <v>0</v>
      </c>
      <c r="F114" s="4">
        <v>1</v>
      </c>
      <c r="G114" s="4">
        <v>0</v>
      </c>
      <c r="H114" s="4">
        <v>0</v>
      </c>
      <c r="I114" s="4">
        <v>0</v>
      </c>
      <c r="J114" s="4">
        <v>0</v>
      </c>
      <c r="K114" s="4">
        <v>0</v>
      </c>
      <c r="L114" s="4">
        <v>0</v>
      </c>
      <c r="M114" s="4">
        <v>0</v>
      </c>
      <c r="N114" s="4">
        <v>1</v>
      </c>
      <c r="O114" s="4">
        <v>1</v>
      </c>
      <c r="P114" s="4">
        <v>0</v>
      </c>
      <c r="Q114" s="4">
        <v>0</v>
      </c>
      <c r="R114" s="20">
        <v>0</v>
      </c>
      <c r="S114" s="20">
        <v>9.481481481481481</v>
      </c>
      <c r="T114" s="4">
        <v>5.78</v>
      </c>
      <c r="U114" s="5">
        <v>1129000</v>
      </c>
      <c r="V114" s="12">
        <v>1</v>
      </c>
      <c r="W114" s="12">
        <v>5.8</v>
      </c>
      <c r="X114" s="12">
        <v>5.8</v>
      </c>
      <c r="Y114" s="12">
        <v>2.8</v>
      </c>
      <c r="Z114" s="12">
        <v>2.2999999999999998</v>
      </c>
      <c r="AA114" s="12">
        <v>2.2999999999999998</v>
      </c>
      <c r="AB114" s="12">
        <v>4.05</v>
      </c>
      <c r="AC114" s="12">
        <v>3.6</v>
      </c>
      <c r="AD114" s="12">
        <v>1.2</v>
      </c>
      <c r="AE114" s="12">
        <v>-3.5</v>
      </c>
      <c r="AF114" s="12">
        <v>33.200000000000003</v>
      </c>
      <c r="AG114" s="12">
        <v>40.5</v>
      </c>
      <c r="AH114" s="12">
        <v>36.85</v>
      </c>
      <c r="AI114" s="12">
        <v>7.3</v>
      </c>
      <c r="AJ114" s="12"/>
      <c r="AK114" s="4">
        <v>82.4</v>
      </c>
      <c r="AL114" s="20">
        <v>2.4369999999999998</v>
      </c>
      <c r="AM114" s="20">
        <v>4.59</v>
      </c>
      <c r="AN114" s="20">
        <v>3.5134999999999996</v>
      </c>
      <c r="AO114" s="20">
        <f>AM114-AL114</f>
        <v>2.153</v>
      </c>
      <c r="AP114" s="5">
        <v>478000</v>
      </c>
      <c r="AQ114" s="14">
        <v>2.1</v>
      </c>
      <c r="AR114" s="14">
        <v>35.5</v>
      </c>
      <c r="AS114" s="14">
        <v>43.2</v>
      </c>
      <c r="AT114" s="14">
        <v>53.5</v>
      </c>
      <c r="AU114" s="14">
        <v>57.8</v>
      </c>
      <c r="AV114" s="14">
        <v>18</v>
      </c>
      <c r="AW114" s="14">
        <v>26.8</v>
      </c>
      <c r="AX114" s="5">
        <v>3799.5272719999998</v>
      </c>
      <c r="AY114" s="5">
        <v>11608.193660000001</v>
      </c>
      <c r="AZ114" s="5">
        <v>12922.543250000001</v>
      </c>
      <c r="BB114" s="27">
        <v>2.0398322851153039</v>
      </c>
      <c r="BC114" s="20">
        <v>6.2337908187411264</v>
      </c>
      <c r="BI114" s="5">
        <v>2862</v>
      </c>
      <c r="BJ114" s="5">
        <v>5838</v>
      </c>
      <c r="BK114" s="5">
        <v>4350</v>
      </c>
      <c r="BL114" s="5">
        <v>2113</v>
      </c>
      <c r="BM114" s="5">
        <v>13172</v>
      </c>
      <c r="BN114" s="5">
        <v>6895.7905520000004</v>
      </c>
      <c r="BO114" s="5">
        <v>2641.5075339999999</v>
      </c>
      <c r="BP114" s="5">
        <v>3710</v>
      </c>
      <c r="BQ114" s="20">
        <v>40.67</v>
      </c>
      <c r="BR114" s="20">
        <v>45.07</v>
      </c>
      <c r="CE114" s="32">
        <v>85</v>
      </c>
      <c r="CF114" s="32">
        <v>251</v>
      </c>
      <c r="CG114" s="27">
        <v>0.3386454183266932</v>
      </c>
      <c r="CH114" s="5">
        <v>106000</v>
      </c>
      <c r="CI114" s="5">
        <v>98000</v>
      </c>
      <c r="CJ114" s="4">
        <v>7.8</v>
      </c>
      <c r="CK114" s="12">
        <v>25.9</v>
      </c>
      <c r="CL114" s="12">
        <v>29.2</v>
      </c>
      <c r="CM114" s="12">
        <v>36.6</v>
      </c>
      <c r="CN114" s="12">
        <v>34.799999999999997</v>
      </c>
      <c r="CP114" s="4">
        <v>48.3</v>
      </c>
      <c r="CQ114" s="4" t="s">
        <v>415</v>
      </c>
      <c r="CR114" s="4">
        <v>2</v>
      </c>
      <c r="CS114" s="4" t="s">
        <v>417</v>
      </c>
      <c r="CT114" s="4" t="s">
        <v>416</v>
      </c>
      <c r="CU114" s="12">
        <v>40</v>
      </c>
      <c r="CV114" s="4">
        <v>1</v>
      </c>
      <c r="CW114" s="4">
        <v>4</v>
      </c>
      <c r="CX114" s="20">
        <v>-0.3007881294534222</v>
      </c>
      <c r="DB114" s="4">
        <v>142</v>
      </c>
      <c r="DC114" s="4">
        <v>12</v>
      </c>
      <c r="DE114" s="4">
        <v>12</v>
      </c>
      <c r="DG114" s="12">
        <v>39.621768950000003</v>
      </c>
      <c r="DH114" s="12">
        <v>16.71159935</v>
      </c>
      <c r="DI114" s="12">
        <v>28.166684150000002</v>
      </c>
      <c r="DJ114" s="12">
        <v>-22.910169600000003</v>
      </c>
      <c r="DM114" s="4">
        <v>43</v>
      </c>
      <c r="DN114" s="16">
        <v>0.12111674184500001</v>
      </c>
      <c r="DO114" s="4">
        <v>59.2</v>
      </c>
      <c r="DP114" s="4">
        <v>70.400000000000006</v>
      </c>
      <c r="DQ114" s="12">
        <v>71.400000000000006</v>
      </c>
      <c r="DR114" s="20">
        <v>0.43410852713178311</v>
      </c>
      <c r="DS114" s="49">
        <f t="shared" si="43"/>
        <v>0.47286821705426374</v>
      </c>
      <c r="DT114" s="20">
        <v>-3.7441200000000001E-3</v>
      </c>
      <c r="DU114" s="4">
        <v>62</v>
      </c>
      <c r="DV114" s="4">
        <v>20</v>
      </c>
      <c r="DW114" s="12">
        <v>17.3</v>
      </c>
      <c r="DX114" s="4">
        <f t="shared" si="34"/>
        <v>42</v>
      </c>
      <c r="DY114" s="49">
        <f t="shared" si="35"/>
        <v>0.67741935483870963</v>
      </c>
      <c r="DZ114" s="16">
        <f t="shared" si="36"/>
        <v>0.7</v>
      </c>
      <c r="EA114" s="16">
        <f t="shared" si="37"/>
        <v>0.72413793103448276</v>
      </c>
      <c r="EB114" s="16">
        <f t="shared" si="38"/>
        <v>0.19835996841013767</v>
      </c>
      <c r="EC114" s="16">
        <f t="shared" si="39"/>
        <v>0.21133105980756031</v>
      </c>
      <c r="ED114" s="16">
        <f t="shared" si="40"/>
        <v>0.22632213283609132</v>
      </c>
      <c r="EE114" s="20">
        <f t="shared" si="41"/>
        <v>3.1</v>
      </c>
      <c r="EF114" s="20">
        <f t="shared" si="42"/>
        <v>1.1314021114911008</v>
      </c>
      <c r="EG114" s="16">
        <v>7.660061E-2</v>
      </c>
      <c r="EH114" s="4">
        <v>123</v>
      </c>
      <c r="EI114" s="4">
        <v>84</v>
      </c>
      <c r="EJ114" s="4">
        <v>42</v>
      </c>
      <c r="EK114" s="32">
        <v>23</v>
      </c>
      <c r="EL114" s="4">
        <v>23</v>
      </c>
      <c r="EM114" s="55">
        <v>0.72619047619047616</v>
      </c>
      <c r="EN114" s="12">
        <v>3.4</v>
      </c>
      <c r="EO114" s="12">
        <v>3.9</v>
      </c>
      <c r="EP114" s="4" t="s">
        <v>620</v>
      </c>
      <c r="EQ114" s="20">
        <v>-20.18</v>
      </c>
      <c r="ER114" s="4">
        <v>6.3</v>
      </c>
      <c r="ES114" s="4">
        <v>5.6</v>
      </c>
      <c r="ET114" s="12">
        <v>6</v>
      </c>
      <c r="EU114" s="4">
        <v>3.8</v>
      </c>
      <c r="EV114" s="4">
        <v>3.9</v>
      </c>
      <c r="EW114" s="20">
        <f>AVERAGE(ER114:EV114)</f>
        <v>5.1199999999999992</v>
      </c>
      <c r="EY114" s="4">
        <v>0.752</v>
      </c>
      <c r="EZ114" s="4">
        <v>102</v>
      </c>
      <c r="FA114" s="4">
        <v>74.2</v>
      </c>
      <c r="FB114" s="4">
        <v>115</v>
      </c>
      <c r="FC114" s="4">
        <v>108</v>
      </c>
      <c r="FD114" s="4">
        <v>97</v>
      </c>
      <c r="FE114" s="4">
        <v>120</v>
      </c>
      <c r="FF114" s="4">
        <v>2.7</v>
      </c>
      <c r="FG114" s="4">
        <v>72</v>
      </c>
      <c r="FH114" s="4">
        <v>78.400000000000006</v>
      </c>
      <c r="FI114" s="4">
        <v>86.8</v>
      </c>
      <c r="FK114" s="4">
        <v>54.6</v>
      </c>
      <c r="FM114" s="4">
        <v>155</v>
      </c>
      <c r="FN114" s="4">
        <v>104</v>
      </c>
      <c r="FO114" s="4">
        <v>0.41899999999999998</v>
      </c>
      <c r="FP114" s="4">
        <v>2.2999999999999998</v>
      </c>
      <c r="FQ114" s="4">
        <v>1.4</v>
      </c>
      <c r="FR114" s="4">
        <v>20</v>
      </c>
      <c r="FS114" s="4">
        <v>30</v>
      </c>
      <c r="FT114" s="4">
        <v>54</v>
      </c>
      <c r="FU114" s="4">
        <v>25.4</v>
      </c>
      <c r="FV114" s="12">
        <v>7.6</v>
      </c>
      <c r="FW114" s="4">
        <v>60</v>
      </c>
      <c r="FX114" s="4">
        <v>61</v>
      </c>
    </row>
    <row r="115" spans="1:180">
      <c r="A115" s="4" t="s">
        <v>621</v>
      </c>
      <c r="B115" s="4" t="s">
        <v>414</v>
      </c>
      <c r="C115" s="4">
        <v>0</v>
      </c>
      <c r="D115" s="4">
        <v>0</v>
      </c>
      <c r="E115" s="4">
        <v>0</v>
      </c>
      <c r="F115" s="4">
        <v>0</v>
      </c>
      <c r="G115" s="4">
        <v>1</v>
      </c>
      <c r="H115" s="4">
        <v>0</v>
      </c>
      <c r="I115" s="4">
        <v>0</v>
      </c>
      <c r="J115" s="4">
        <v>0</v>
      </c>
      <c r="K115" s="4">
        <v>0</v>
      </c>
      <c r="L115" s="4">
        <v>0</v>
      </c>
      <c r="M115" s="4">
        <v>0</v>
      </c>
      <c r="N115" s="4">
        <v>1</v>
      </c>
      <c r="O115" s="4">
        <v>1</v>
      </c>
      <c r="P115" s="4">
        <v>1</v>
      </c>
      <c r="Q115" s="4">
        <v>0</v>
      </c>
      <c r="R115" s="20">
        <v>5.0285714285714285</v>
      </c>
      <c r="S115" s="20">
        <v>0.48571428571428571</v>
      </c>
      <c r="T115" s="4">
        <v>4.28</v>
      </c>
      <c r="U115" s="5">
        <v>92718000</v>
      </c>
      <c r="V115" s="12">
        <v>2</v>
      </c>
      <c r="W115" s="12">
        <v>6.8</v>
      </c>
      <c r="X115" s="12">
        <v>6.9</v>
      </c>
      <c r="Y115" s="12">
        <v>4.8</v>
      </c>
      <c r="Z115" s="12">
        <v>3</v>
      </c>
      <c r="AA115" s="12">
        <v>2.9</v>
      </c>
      <c r="AB115" s="12">
        <v>4.9000000000000004</v>
      </c>
      <c r="AC115" s="12">
        <v>1.8</v>
      </c>
      <c r="AD115" s="12">
        <v>3.1</v>
      </c>
      <c r="AE115" s="12">
        <v>-4</v>
      </c>
      <c r="AF115" s="12">
        <v>50.8</v>
      </c>
      <c r="AG115" s="12">
        <v>72.5</v>
      </c>
      <c r="AH115" s="12">
        <v>61.65</v>
      </c>
      <c r="AI115" s="12">
        <v>21.7</v>
      </c>
      <c r="AJ115" s="12">
        <v>14</v>
      </c>
      <c r="AK115" s="4">
        <v>89.2</v>
      </c>
      <c r="AL115" s="20">
        <v>2.4049999999999998</v>
      </c>
      <c r="AM115" s="20">
        <v>4.4180000000000001</v>
      </c>
      <c r="AN115" s="20">
        <v>3.4115000000000002</v>
      </c>
      <c r="AO115" s="20">
        <f>AM115-AL115</f>
        <v>2.0130000000000003</v>
      </c>
      <c r="AP115" s="5">
        <v>36683000</v>
      </c>
      <c r="AQ115" s="14">
        <v>3.2</v>
      </c>
      <c r="AR115" s="14">
        <v>32.6</v>
      </c>
      <c r="AS115" s="14">
        <v>41.2</v>
      </c>
      <c r="AT115" s="14">
        <v>47.7</v>
      </c>
      <c r="AU115" s="14">
        <v>54.3</v>
      </c>
      <c r="AV115" s="14">
        <v>17.600000000000001</v>
      </c>
      <c r="AW115" s="14">
        <v>25.1</v>
      </c>
      <c r="AX115" s="5">
        <v>4006.7860580000001</v>
      </c>
      <c r="AY115" s="5">
        <v>7440.280546</v>
      </c>
      <c r="AZ115" s="5">
        <v>8059.9517720000003</v>
      </c>
      <c r="BA115" s="20">
        <v>1.7968356706220785</v>
      </c>
      <c r="BB115" s="27">
        <v>2.0546544428772919</v>
      </c>
      <c r="BC115" s="20">
        <v>2.5728222996515679</v>
      </c>
      <c r="BD115" s="5">
        <v>760</v>
      </c>
      <c r="BE115" s="5">
        <v>710</v>
      </c>
      <c r="BF115" s="5">
        <v>1157</v>
      </c>
      <c r="BG115" s="5">
        <v>2781</v>
      </c>
      <c r="BH115" s="5">
        <v>4997</v>
      </c>
      <c r="BI115" s="5">
        <v>2836</v>
      </c>
      <c r="BJ115" s="5">
        <v>5827</v>
      </c>
      <c r="BK115" s="5">
        <v>4331.5</v>
      </c>
      <c r="BL115" s="5">
        <v>2870</v>
      </c>
      <c r="BM115" s="5">
        <v>7384</v>
      </c>
      <c r="BN115" s="5">
        <v>6041.4631159999999</v>
      </c>
      <c r="BO115" s="5">
        <v>1822.9891319999999</v>
      </c>
      <c r="BP115" s="5">
        <v>3670</v>
      </c>
      <c r="BQ115" s="20">
        <v>53.85</v>
      </c>
      <c r="BR115" s="20">
        <v>53.85</v>
      </c>
      <c r="BS115" s="12">
        <v>56.679908007526656</v>
      </c>
      <c r="BT115" s="12">
        <v>81.577060931899638</v>
      </c>
      <c r="BU115" s="12">
        <v>21.826392373306572</v>
      </c>
      <c r="BV115" s="12">
        <v>88.6</v>
      </c>
      <c r="BW115" s="12">
        <v>97.3</v>
      </c>
      <c r="BX115" s="12">
        <v>64.599999999999994</v>
      </c>
      <c r="BY115" s="12" t="s">
        <v>404</v>
      </c>
      <c r="BZ115" s="12">
        <v>50.1</v>
      </c>
      <c r="CA115" s="12" t="s">
        <v>404</v>
      </c>
      <c r="CB115" s="12">
        <v>72.5</v>
      </c>
      <c r="CC115" s="12">
        <v>87</v>
      </c>
      <c r="CD115" s="12">
        <v>32.1</v>
      </c>
      <c r="CE115" s="32">
        <v>161</v>
      </c>
      <c r="CH115" s="5">
        <v>7000000</v>
      </c>
      <c r="CI115" s="5">
        <v>9500000</v>
      </c>
      <c r="CJ115" s="4">
        <v>-26.3</v>
      </c>
      <c r="CK115" s="12">
        <v>31</v>
      </c>
      <c r="CL115" s="12">
        <v>42.8</v>
      </c>
      <c r="CM115" s="12">
        <v>72.900000000000006</v>
      </c>
      <c r="CN115" s="12">
        <v>54.1</v>
      </c>
      <c r="CO115" s="12">
        <v>59.6</v>
      </c>
      <c r="CQ115" s="4" t="s">
        <v>415</v>
      </c>
      <c r="CR115" s="4">
        <v>1</v>
      </c>
      <c r="CS115" s="4" t="s">
        <v>416</v>
      </c>
      <c r="CT115" s="4" t="s">
        <v>416</v>
      </c>
      <c r="CU115" s="12"/>
      <c r="CV115" s="4">
        <v>3</v>
      </c>
      <c r="CW115" s="4">
        <v>3</v>
      </c>
      <c r="CX115" s="20">
        <v>-0.15306971406492423</v>
      </c>
      <c r="CY115" s="4">
        <v>65</v>
      </c>
      <c r="CZ115" s="4">
        <v>86</v>
      </c>
      <c r="DA115" s="4">
        <v>104</v>
      </c>
      <c r="DB115" s="4">
        <v>160</v>
      </c>
      <c r="DC115" s="4">
        <v>36</v>
      </c>
      <c r="DD115" s="4">
        <v>37</v>
      </c>
      <c r="DE115" s="4">
        <v>54</v>
      </c>
      <c r="DF115" s="4">
        <v>55</v>
      </c>
      <c r="DG115" s="12">
        <v>55.100025180000003</v>
      </c>
      <c r="DH115" s="12">
        <v>27.91650009</v>
      </c>
      <c r="DI115" s="12">
        <v>41.508262635000001</v>
      </c>
      <c r="DJ115" s="12">
        <v>-27.183525090000003</v>
      </c>
      <c r="DK115" s="4">
        <v>0.57999999999999996</v>
      </c>
      <c r="DL115" s="12">
        <v>12</v>
      </c>
      <c r="DM115" s="4">
        <v>32</v>
      </c>
      <c r="DN115" s="16">
        <v>0.13282644043200001</v>
      </c>
      <c r="DO115" s="4">
        <v>57.1</v>
      </c>
      <c r="DP115" s="12">
        <v>71</v>
      </c>
      <c r="DQ115" s="12">
        <v>72.2</v>
      </c>
      <c r="DR115" s="20">
        <v>0.49820788530465948</v>
      </c>
      <c r="DS115" s="49">
        <f t="shared" si="43"/>
        <v>0.54121863799283165</v>
      </c>
      <c r="DT115" s="20">
        <v>2.932129E-2</v>
      </c>
      <c r="DU115" s="4">
        <v>103</v>
      </c>
      <c r="DV115" s="4">
        <v>27</v>
      </c>
      <c r="DW115" s="12">
        <v>31.52</v>
      </c>
      <c r="DX115" s="4">
        <f t="shared" si="34"/>
        <v>76</v>
      </c>
      <c r="DY115" s="49">
        <f t="shared" si="35"/>
        <v>0.73786407766990292</v>
      </c>
      <c r="DZ115" s="16">
        <f t="shared" si="36"/>
        <v>0.75247524752475248</v>
      </c>
      <c r="EA115" s="16">
        <f t="shared" si="37"/>
        <v>0.76767676767676762</v>
      </c>
      <c r="EB115" s="16">
        <f t="shared" si="38"/>
        <v>0.23473758478245776</v>
      </c>
      <c r="EC115" s="16">
        <f t="shared" si="39"/>
        <v>0.2450801790913765</v>
      </c>
      <c r="ED115" s="16">
        <f t="shared" si="40"/>
        <v>0.25650851161894206</v>
      </c>
      <c r="EE115" s="20">
        <f t="shared" si="41"/>
        <v>3.8148148148148149</v>
      </c>
      <c r="EF115" s="20">
        <f t="shared" si="42"/>
        <v>1.3388921222253067</v>
      </c>
      <c r="EG115" s="16">
        <v>-0.29933851</v>
      </c>
      <c r="EH115" s="4">
        <v>102</v>
      </c>
      <c r="EI115" s="4">
        <v>148</v>
      </c>
      <c r="EJ115" s="4">
        <v>87</v>
      </c>
      <c r="EK115" s="32">
        <v>32</v>
      </c>
      <c r="EL115" s="4">
        <v>32</v>
      </c>
      <c r="EM115" s="55">
        <v>0.78378378378378377</v>
      </c>
      <c r="EN115" s="12">
        <v>2.7</v>
      </c>
      <c r="EO115" s="12">
        <v>6.3</v>
      </c>
      <c r="EP115" s="4" t="s">
        <v>622</v>
      </c>
      <c r="EQ115" s="20">
        <v>19.25</v>
      </c>
      <c r="ER115" s="4">
        <v>5.8</v>
      </c>
      <c r="ES115" s="4">
        <v>5.3</v>
      </c>
      <c r="ET115" s="4">
        <v>4.0999999999999996</v>
      </c>
      <c r="EU115" s="4">
        <v>3.8</v>
      </c>
      <c r="EV115" s="12">
        <v>5</v>
      </c>
      <c r="EW115" s="20">
        <f>AVERAGE(ER115:EV115)</f>
        <v>4.8</v>
      </c>
      <c r="EX115" s="4">
        <v>42</v>
      </c>
      <c r="EY115" s="16">
        <v>0.77</v>
      </c>
      <c r="EZ115" s="4">
        <v>100</v>
      </c>
      <c r="FA115" s="12">
        <v>75</v>
      </c>
      <c r="FB115" s="4">
        <v>117</v>
      </c>
      <c r="FC115" s="4">
        <v>110</v>
      </c>
      <c r="FD115" s="4">
        <v>77</v>
      </c>
      <c r="FE115" s="4">
        <v>110</v>
      </c>
      <c r="FF115" s="4">
        <v>2.7</v>
      </c>
      <c r="FG115" s="4">
        <v>41</v>
      </c>
      <c r="FH115" s="4">
        <v>86.7</v>
      </c>
      <c r="FI115" s="4">
        <v>91.5</v>
      </c>
      <c r="FJ115" s="4">
        <v>122</v>
      </c>
      <c r="FK115" s="4">
        <v>59.5</v>
      </c>
      <c r="FM115" s="4">
        <v>147</v>
      </c>
      <c r="FN115" s="4">
        <v>98</v>
      </c>
      <c r="FO115" s="4">
        <v>0.47299999999999998</v>
      </c>
      <c r="FP115" s="4">
        <v>3.5</v>
      </c>
      <c r="FQ115" s="4">
        <v>1.2</v>
      </c>
      <c r="FR115" s="4">
        <v>19</v>
      </c>
      <c r="FS115" s="4">
        <v>30</v>
      </c>
      <c r="FT115" s="4">
        <v>46</v>
      </c>
      <c r="FU115" s="4">
        <v>25.1</v>
      </c>
      <c r="FV115" s="12">
        <v>16.899999999999999</v>
      </c>
      <c r="FW115" s="4">
        <v>53</v>
      </c>
      <c r="FX115" s="4">
        <v>50</v>
      </c>
    </row>
    <row r="116" spans="1:180">
      <c r="A116" s="4" t="s">
        <v>623</v>
      </c>
      <c r="B116" s="4" t="s">
        <v>407</v>
      </c>
      <c r="C116" s="4">
        <v>0</v>
      </c>
      <c r="D116" s="4">
        <v>1</v>
      </c>
      <c r="E116" s="4">
        <v>0</v>
      </c>
      <c r="F116" s="4">
        <v>0</v>
      </c>
      <c r="G116" s="4">
        <v>0</v>
      </c>
      <c r="H116" s="4">
        <v>0</v>
      </c>
      <c r="I116" s="4">
        <v>0</v>
      </c>
      <c r="J116" s="4">
        <v>0</v>
      </c>
      <c r="K116" s="4">
        <v>0</v>
      </c>
      <c r="L116" s="4">
        <v>0</v>
      </c>
      <c r="M116" s="4">
        <v>0</v>
      </c>
      <c r="N116" s="4">
        <v>0</v>
      </c>
      <c r="O116" s="4">
        <v>0</v>
      </c>
      <c r="P116" s="4">
        <v>0</v>
      </c>
      <c r="Q116" s="4">
        <v>1</v>
      </c>
      <c r="U116" s="5">
        <v>4444000</v>
      </c>
      <c r="V116" s="12">
        <v>0.6</v>
      </c>
      <c r="W116" s="12">
        <v>3.3</v>
      </c>
      <c r="X116" s="12">
        <v>3.3</v>
      </c>
      <c r="Y116" s="12">
        <v>2.5</v>
      </c>
      <c r="Z116" s="12">
        <v>2.1</v>
      </c>
      <c r="AA116" s="12">
        <v>1.9</v>
      </c>
      <c r="AB116" s="12">
        <v>2.6</v>
      </c>
      <c r="AC116" s="12">
        <v>1.4</v>
      </c>
      <c r="AD116" s="12">
        <v>1.7</v>
      </c>
      <c r="AE116" s="12">
        <v>-1.4</v>
      </c>
      <c r="AF116" s="12">
        <v>23.4</v>
      </c>
      <c r="AG116" s="12">
        <v>47.8</v>
      </c>
      <c r="AH116" s="12">
        <v>35.6</v>
      </c>
      <c r="AI116" s="12">
        <v>24.4</v>
      </c>
      <c r="AJ116" s="12"/>
      <c r="AK116" s="4">
        <v>98.9</v>
      </c>
      <c r="AL116" s="20"/>
      <c r="AM116" s="20"/>
      <c r="AN116" s="20"/>
      <c r="AO116" s="20"/>
      <c r="AP116" s="5">
        <v>2181000</v>
      </c>
      <c r="AQ116" s="14">
        <v>0.2</v>
      </c>
      <c r="AR116" s="14">
        <v>52.3</v>
      </c>
      <c r="AS116" s="14">
        <v>50.3</v>
      </c>
      <c r="AT116" s="14">
        <v>55</v>
      </c>
      <c r="AU116" s="14">
        <v>52.9</v>
      </c>
      <c r="AV116" s="14">
        <v>49.9</v>
      </c>
      <c r="AW116" s="14">
        <v>45.6</v>
      </c>
      <c r="AY116" s="5">
        <v>2601.2100059999998</v>
      </c>
      <c r="AZ116" s="5">
        <v>2414.7644460000001</v>
      </c>
      <c r="BB116" s="27"/>
      <c r="BI116" s="5"/>
      <c r="BJ116" s="5"/>
      <c r="BK116" s="5"/>
      <c r="BL116" s="5"/>
      <c r="BM116" s="5">
        <v>1576</v>
      </c>
      <c r="BN116" s="5">
        <v>1105.721773</v>
      </c>
      <c r="BO116" s="5"/>
      <c r="BP116" s="5">
        <v>590</v>
      </c>
      <c r="BQ116" s="20">
        <v>34.43</v>
      </c>
      <c r="BR116" s="20">
        <v>34.43</v>
      </c>
      <c r="CI116" s="5"/>
      <c r="CU116" s="12"/>
      <c r="CV116" s="4">
        <v>4</v>
      </c>
      <c r="DB116" s="4">
        <v>133</v>
      </c>
      <c r="DG116" s="12">
        <v>72.064552309999996</v>
      </c>
      <c r="DH116" s="12">
        <v>32.991600040000002</v>
      </c>
      <c r="DI116" s="12">
        <v>52.528076174999995</v>
      </c>
      <c r="DJ116" s="12">
        <v>-39.072952269999995</v>
      </c>
      <c r="DM116" s="4">
        <v>5</v>
      </c>
      <c r="DN116" s="16">
        <v>2.6264038087499997E-2</v>
      </c>
      <c r="DP116" s="4">
        <v>67.599999999999994</v>
      </c>
      <c r="DQ116" s="12">
        <v>67.5</v>
      </c>
      <c r="DR116" s="20"/>
      <c r="DT116" s="20" t="s">
        <v>427</v>
      </c>
      <c r="DU116" s="4">
        <v>64</v>
      </c>
      <c r="DV116" s="4">
        <v>26</v>
      </c>
      <c r="DW116" s="12">
        <v>20.2</v>
      </c>
      <c r="DX116" s="4">
        <f t="shared" si="34"/>
        <v>38</v>
      </c>
      <c r="DY116" s="49">
        <f t="shared" si="35"/>
        <v>0.59375</v>
      </c>
      <c r="DZ116" s="16">
        <f t="shared" si="36"/>
        <v>0.61290322580645162</v>
      </c>
      <c r="EA116" s="16">
        <f t="shared" si="37"/>
        <v>0.6333333333333333</v>
      </c>
      <c r="EB116" s="16">
        <f t="shared" si="38"/>
        <v>0.15792792753592602</v>
      </c>
      <c r="EC116" s="16">
        <f t="shared" si="39"/>
        <v>0.16659030731112534</v>
      </c>
      <c r="ED116" s="16">
        <f t="shared" si="40"/>
        <v>0.17631612148884249</v>
      </c>
      <c r="EE116" s="20">
        <f t="shared" si="41"/>
        <v>2.4615384615384617</v>
      </c>
      <c r="EF116" s="20">
        <f t="shared" si="42"/>
        <v>0.90078654533818936</v>
      </c>
      <c r="EG116" s="16">
        <v>0.29668012999999999</v>
      </c>
      <c r="EH116" s="4">
        <v>102</v>
      </c>
      <c r="EI116" s="4">
        <v>88</v>
      </c>
      <c r="EJ116" s="4">
        <v>52</v>
      </c>
      <c r="EK116" s="32">
        <v>34</v>
      </c>
      <c r="EL116" s="4">
        <v>32</v>
      </c>
      <c r="EM116" s="55">
        <v>0.63636363636363635</v>
      </c>
      <c r="EN116" s="12">
        <v>2.6</v>
      </c>
      <c r="EO116" s="12">
        <v>3</v>
      </c>
      <c r="EP116" s="4" t="s">
        <v>624</v>
      </c>
      <c r="EQ116" s="20">
        <v>47</v>
      </c>
      <c r="EY116" s="4">
        <v>0.60799999999999998</v>
      </c>
      <c r="EZ116" s="4">
        <v>110</v>
      </c>
      <c r="FA116" s="4">
        <v>71.8</v>
      </c>
      <c r="FB116" s="4">
        <v>105</v>
      </c>
      <c r="FC116" s="4">
        <v>110</v>
      </c>
      <c r="FE116" s="4">
        <v>60</v>
      </c>
      <c r="FF116" s="4">
        <v>2</v>
      </c>
      <c r="FG116" s="4">
        <v>77</v>
      </c>
      <c r="FH116" s="4">
        <v>98.9</v>
      </c>
      <c r="FI116" s="4">
        <v>98.9</v>
      </c>
      <c r="FM116" s="4">
        <v>123</v>
      </c>
      <c r="FN116" s="4">
        <v>95</v>
      </c>
      <c r="FR116" s="4">
        <v>52</v>
      </c>
      <c r="FS116" s="4">
        <v>49</v>
      </c>
      <c r="FU116" s="4">
        <v>41.4</v>
      </c>
      <c r="FV116" s="12">
        <v>8.9</v>
      </c>
      <c r="FW116" s="4">
        <v>81</v>
      </c>
      <c r="FX116" s="4">
        <v>110</v>
      </c>
    </row>
    <row r="117" spans="1:180">
      <c r="A117" s="4" t="s">
        <v>625</v>
      </c>
      <c r="B117" s="4" t="s">
        <v>403</v>
      </c>
      <c r="C117" s="4">
        <v>0</v>
      </c>
      <c r="D117" s="4">
        <v>0</v>
      </c>
      <c r="E117" s="4">
        <v>0</v>
      </c>
      <c r="F117" s="4">
        <v>0</v>
      </c>
      <c r="G117" s="4">
        <v>0</v>
      </c>
      <c r="H117" s="4">
        <v>0</v>
      </c>
      <c r="I117" s="4">
        <v>0</v>
      </c>
      <c r="J117" s="4">
        <v>0</v>
      </c>
      <c r="K117" s="4">
        <v>0</v>
      </c>
      <c r="L117" s="4">
        <v>1</v>
      </c>
      <c r="M117" s="4">
        <v>0</v>
      </c>
      <c r="N117" s="4">
        <v>0</v>
      </c>
      <c r="O117" s="4">
        <v>0</v>
      </c>
      <c r="P117" s="4">
        <v>0</v>
      </c>
      <c r="Q117" s="4">
        <v>1</v>
      </c>
      <c r="R117" s="20">
        <v>6.1714285714285717</v>
      </c>
      <c r="S117" s="20">
        <v>0.8</v>
      </c>
      <c r="U117" s="5">
        <v>2515000</v>
      </c>
      <c r="V117" s="12">
        <v>2.6</v>
      </c>
      <c r="W117" s="12">
        <v>6</v>
      </c>
      <c r="X117" s="12">
        <v>6</v>
      </c>
      <c r="Y117" s="12">
        <v>6.2</v>
      </c>
      <c r="Z117" s="12">
        <v>3.4</v>
      </c>
      <c r="AA117" s="12">
        <v>3.4</v>
      </c>
      <c r="AB117" s="12">
        <v>4.7</v>
      </c>
      <c r="AC117" s="12">
        <v>-0.2</v>
      </c>
      <c r="AD117" s="12">
        <v>3.8</v>
      </c>
      <c r="AE117" s="12">
        <v>-2.6</v>
      </c>
      <c r="AF117" s="12">
        <v>35.700000000000003</v>
      </c>
      <c r="AG117" s="12">
        <v>58</v>
      </c>
      <c r="AH117" s="12">
        <v>46.85</v>
      </c>
      <c r="AI117" s="12">
        <v>22.3</v>
      </c>
      <c r="AJ117" s="12"/>
      <c r="AK117" s="4">
        <v>82.2</v>
      </c>
      <c r="AL117" s="20"/>
      <c r="AM117" s="20"/>
      <c r="AN117" s="20"/>
      <c r="AO117" s="20"/>
      <c r="AP117" s="5">
        <v>1222000</v>
      </c>
      <c r="AQ117" s="14">
        <v>2.9</v>
      </c>
      <c r="AR117" s="14">
        <v>46.4</v>
      </c>
      <c r="AS117" s="14">
        <v>50.1</v>
      </c>
      <c r="AT117" s="14">
        <v>50.3</v>
      </c>
      <c r="AU117" s="14">
        <v>51.6</v>
      </c>
      <c r="AV117" s="14">
        <v>42.5</v>
      </c>
      <c r="AW117" s="14">
        <v>45.5</v>
      </c>
      <c r="BB117" s="27"/>
      <c r="BI117" s="5"/>
      <c r="BJ117" s="5">
        <v>1842</v>
      </c>
      <c r="BK117" s="5">
        <v>1842</v>
      </c>
      <c r="BL117" s="5"/>
      <c r="BM117" s="5"/>
      <c r="BN117" s="5">
        <v>1404.3811430000001</v>
      </c>
      <c r="BO117" s="5"/>
      <c r="BP117" s="5">
        <v>360</v>
      </c>
      <c r="CE117" s="32">
        <v>257</v>
      </c>
      <c r="CF117" s="32">
        <v>479</v>
      </c>
      <c r="CG117" s="27">
        <v>0.5365344467640919</v>
      </c>
      <c r="CI117" s="5"/>
      <c r="CU117" s="12"/>
      <c r="CV117" s="4">
        <v>3</v>
      </c>
      <c r="DB117" s="4" t="s">
        <v>404</v>
      </c>
      <c r="DG117" s="12">
        <v>60.818931579999997</v>
      </c>
      <c r="DH117" s="12">
        <v>32.001998899999997</v>
      </c>
      <c r="DI117" s="12">
        <v>46.410465239999994</v>
      </c>
      <c r="DJ117" s="12">
        <v>-28.816932680000001</v>
      </c>
      <c r="DM117" s="4">
        <v>40</v>
      </c>
      <c r="DN117" s="16">
        <v>0.18564186095999999</v>
      </c>
      <c r="DO117" s="4">
        <v>46.7</v>
      </c>
      <c r="DP117" s="4">
        <v>63.9</v>
      </c>
      <c r="DQ117" s="12">
        <v>65.8</v>
      </c>
      <c r="DR117" s="20">
        <v>0.44908616187989547</v>
      </c>
      <c r="DS117" s="49">
        <f t="shared" ref="DS117:DS139" si="44">(DQ117-DO117)/(85-DO117)</f>
        <v>0.49869451697127926</v>
      </c>
      <c r="DT117" s="20">
        <v>6.0787029999999999E-2</v>
      </c>
      <c r="DU117" s="4">
        <v>128</v>
      </c>
      <c r="DV117" s="4">
        <v>55</v>
      </c>
      <c r="DW117" s="12">
        <v>53.4</v>
      </c>
      <c r="DX117" s="4">
        <f t="shared" si="34"/>
        <v>73</v>
      </c>
      <c r="DY117" s="49">
        <f t="shared" si="35"/>
        <v>0.5703125</v>
      </c>
      <c r="DZ117" s="16">
        <f t="shared" si="36"/>
        <v>0.57936507936507942</v>
      </c>
      <c r="EA117" s="16">
        <f t="shared" si="37"/>
        <v>0.58870967741935487</v>
      </c>
      <c r="EB117" s="16">
        <f t="shared" si="38"/>
        <v>0.14809419581486763</v>
      </c>
      <c r="EC117" s="16">
        <f t="shared" si="39"/>
        <v>0.1520055788887105</v>
      </c>
      <c r="ED117" s="16">
        <f t="shared" si="40"/>
        <v>0.15613353427182541</v>
      </c>
      <c r="EE117" s="20">
        <f t="shared" si="41"/>
        <v>2.3272727272727272</v>
      </c>
      <c r="EF117" s="20">
        <f t="shared" si="42"/>
        <v>0.84469707868714572</v>
      </c>
      <c r="EG117" s="16">
        <v>0.12274346</v>
      </c>
      <c r="EH117" s="4">
        <v>67</v>
      </c>
      <c r="EI117" s="4">
        <v>185</v>
      </c>
      <c r="EJ117" s="4">
        <v>112</v>
      </c>
      <c r="EK117" s="32">
        <v>74</v>
      </c>
      <c r="EL117" s="4">
        <v>71</v>
      </c>
      <c r="EM117" s="55">
        <v>0.61621621621621625</v>
      </c>
      <c r="EN117" s="12">
        <v>2.5</v>
      </c>
      <c r="EO117" s="12">
        <v>2.8</v>
      </c>
      <c r="EP117" s="4" t="s">
        <v>626</v>
      </c>
      <c r="EQ117" s="20">
        <v>47.54</v>
      </c>
      <c r="EY117" s="16">
        <v>0.65</v>
      </c>
      <c r="EZ117" s="4">
        <v>99</v>
      </c>
      <c r="FA117" s="4">
        <v>65.8</v>
      </c>
      <c r="FB117" s="4">
        <v>122</v>
      </c>
      <c r="FC117" s="4">
        <v>104</v>
      </c>
      <c r="FD117" s="4">
        <v>99</v>
      </c>
      <c r="FE117" s="4">
        <v>65</v>
      </c>
      <c r="FF117" s="4">
        <v>3.1</v>
      </c>
      <c r="FG117" s="4">
        <v>43</v>
      </c>
      <c r="FH117" s="4">
        <v>75.8</v>
      </c>
      <c r="FI117" s="4">
        <v>87.9</v>
      </c>
      <c r="FK117" s="4">
        <v>89.8</v>
      </c>
      <c r="FM117" s="4">
        <v>143</v>
      </c>
      <c r="FN117" s="4">
        <v>111</v>
      </c>
      <c r="FP117" s="4">
        <v>3.8</v>
      </c>
      <c r="FQ117" s="4">
        <v>1.2</v>
      </c>
      <c r="FR117" s="4">
        <v>46</v>
      </c>
      <c r="FS117" s="4">
        <v>46</v>
      </c>
      <c r="FT117" s="4">
        <v>83</v>
      </c>
      <c r="FU117" s="4">
        <v>39.200000000000003</v>
      </c>
      <c r="FV117" s="12">
        <v>2</v>
      </c>
      <c r="FW117" s="4">
        <v>110</v>
      </c>
      <c r="FX117" s="4">
        <v>101</v>
      </c>
    </row>
    <row r="118" spans="1:180">
      <c r="A118" s="4" t="s">
        <v>627</v>
      </c>
      <c r="B118" s="4" t="s">
        <v>4</v>
      </c>
      <c r="C118" s="4">
        <v>0</v>
      </c>
      <c r="D118" s="4">
        <v>0</v>
      </c>
      <c r="E118" s="4">
        <v>1</v>
      </c>
      <c r="F118" s="4">
        <v>0</v>
      </c>
      <c r="G118" s="4">
        <v>0</v>
      </c>
      <c r="H118" s="4">
        <v>0</v>
      </c>
      <c r="I118" s="4">
        <v>0</v>
      </c>
      <c r="J118" s="4">
        <v>0</v>
      </c>
      <c r="K118" s="4">
        <v>0</v>
      </c>
      <c r="L118" s="4">
        <v>0</v>
      </c>
      <c r="M118" s="4">
        <v>0</v>
      </c>
      <c r="N118" s="4">
        <v>1</v>
      </c>
      <c r="O118" s="4">
        <v>1</v>
      </c>
      <c r="P118" s="4">
        <v>0</v>
      </c>
      <c r="Q118" s="4">
        <v>0</v>
      </c>
      <c r="R118" s="20">
        <v>6.9428571428571431</v>
      </c>
      <c r="S118" s="20">
        <v>0.65714285714285714</v>
      </c>
      <c r="T118" s="4">
        <v>3.57</v>
      </c>
      <c r="U118" s="5">
        <v>27021000</v>
      </c>
      <c r="V118" s="12">
        <v>2.1</v>
      </c>
      <c r="W118" s="12">
        <v>7.2</v>
      </c>
      <c r="X118" s="12">
        <v>7.2</v>
      </c>
      <c r="Y118" s="12">
        <v>5.5</v>
      </c>
      <c r="Z118" s="12">
        <v>3.4</v>
      </c>
      <c r="AA118" s="12">
        <v>3.3</v>
      </c>
      <c r="AB118" s="12">
        <v>5.25</v>
      </c>
      <c r="AC118" s="12">
        <v>1.3</v>
      </c>
      <c r="AD118" s="12">
        <v>3.2</v>
      </c>
      <c r="AE118" s="12">
        <v>-3.9</v>
      </c>
      <c r="AF118" s="12">
        <v>29.3</v>
      </c>
      <c r="AG118" s="12">
        <v>48.2</v>
      </c>
      <c r="AH118" s="12">
        <v>38.75</v>
      </c>
      <c r="AI118" s="12">
        <v>18.899999999999999</v>
      </c>
      <c r="AJ118" s="12"/>
      <c r="AK118" s="4">
        <v>65.3</v>
      </c>
      <c r="AL118" s="20"/>
      <c r="AM118" s="20"/>
      <c r="AN118" s="20"/>
      <c r="AO118" s="20"/>
      <c r="AP118" s="5">
        <v>10488000</v>
      </c>
      <c r="AQ118" s="14">
        <v>2.6</v>
      </c>
      <c r="AR118" s="14">
        <v>36</v>
      </c>
      <c r="AS118" s="14">
        <v>40</v>
      </c>
      <c r="AT118" s="14">
        <v>47.7</v>
      </c>
      <c r="AU118" s="14">
        <v>50.7</v>
      </c>
      <c r="AV118" s="14">
        <v>24.1</v>
      </c>
      <c r="AW118" s="14">
        <v>26.9</v>
      </c>
      <c r="AX118" s="5">
        <v>1315.420415</v>
      </c>
      <c r="AY118" s="5">
        <v>3683.4185360000001</v>
      </c>
      <c r="AZ118" s="5">
        <v>4118.359821</v>
      </c>
      <c r="BA118" s="20">
        <v>1.5876902713434811</v>
      </c>
      <c r="BB118" s="27">
        <v>2.6392638036809815</v>
      </c>
      <c r="BC118" s="20">
        <v>4.3103044496487115</v>
      </c>
      <c r="BG118" s="5">
        <v>1511</v>
      </c>
      <c r="BH118" s="5">
        <v>2399</v>
      </c>
      <c r="BI118" s="5">
        <v>815</v>
      </c>
      <c r="BJ118" s="5">
        <v>2151</v>
      </c>
      <c r="BK118" s="5">
        <v>1483</v>
      </c>
      <c r="BL118" s="5">
        <v>854</v>
      </c>
      <c r="BM118" s="5">
        <v>3681</v>
      </c>
      <c r="BN118" s="5">
        <v>2595.573288</v>
      </c>
      <c r="BO118" s="5">
        <v>928.37921919999997</v>
      </c>
      <c r="BP118" s="5">
        <v>1290</v>
      </c>
      <c r="BQ118" s="20">
        <v>39.200000000000003</v>
      </c>
      <c r="BR118" s="20">
        <v>45.8</v>
      </c>
      <c r="CH118" s="5">
        <v>290000</v>
      </c>
      <c r="CI118" s="5"/>
      <c r="CK118" s="12">
        <v>4.8</v>
      </c>
      <c r="CU118" s="12"/>
      <c r="CV118" s="4">
        <v>1</v>
      </c>
      <c r="CW118" s="4">
        <v>2</v>
      </c>
      <c r="CX118" s="20">
        <v>-1.2905000118243919</v>
      </c>
      <c r="CY118" s="4">
        <v>50</v>
      </c>
      <c r="CZ118" s="4">
        <v>78</v>
      </c>
      <c r="DA118" s="4">
        <v>102</v>
      </c>
      <c r="DB118" s="4">
        <v>193</v>
      </c>
      <c r="DC118" s="4">
        <v>28</v>
      </c>
      <c r="DD118" s="4">
        <v>14</v>
      </c>
      <c r="DE118" s="4">
        <v>45</v>
      </c>
      <c r="DF118" s="4">
        <v>17</v>
      </c>
      <c r="DG118" s="12">
        <v>65.719650270000002</v>
      </c>
      <c r="DH118" s="12">
        <v>44.667099</v>
      </c>
      <c r="DI118" s="12">
        <v>55.193374634999998</v>
      </c>
      <c r="DJ118" s="12">
        <v>-21.052551270000002</v>
      </c>
      <c r="DK118" s="4">
        <v>0.47</v>
      </c>
      <c r="DL118" s="4">
        <v>10.5</v>
      </c>
      <c r="DM118" s="4">
        <v>66</v>
      </c>
      <c r="DN118" s="16">
        <v>0.36427627259100004</v>
      </c>
      <c r="DO118" s="4">
        <v>46.7</v>
      </c>
      <c r="DP118" s="4">
        <v>63.6</v>
      </c>
      <c r="DQ118" s="12">
        <v>66.599999999999994</v>
      </c>
      <c r="DR118" s="20">
        <v>0.44125326370757179</v>
      </c>
      <c r="DS118" s="49">
        <f t="shared" si="44"/>
        <v>0.51958224543080922</v>
      </c>
      <c r="DT118" s="20">
        <v>5.6081140000000002E-2</v>
      </c>
      <c r="DU118" s="4">
        <v>135</v>
      </c>
      <c r="DV118" s="4">
        <v>64</v>
      </c>
      <c r="DW118" s="12">
        <v>52.8</v>
      </c>
      <c r="DX118" s="4">
        <f t="shared" si="34"/>
        <v>71</v>
      </c>
      <c r="DY118" s="49">
        <f t="shared" si="35"/>
        <v>0.52592592592592591</v>
      </c>
      <c r="DZ118" s="16">
        <f t="shared" si="36"/>
        <v>0.53383458646616544</v>
      </c>
      <c r="EA118" s="16">
        <f t="shared" si="37"/>
        <v>0.5419847328244275</v>
      </c>
      <c r="EB118" s="16">
        <f t="shared" si="38"/>
        <v>0.1308590743765605</v>
      </c>
      <c r="EC118" s="16">
        <f t="shared" si="39"/>
        <v>0.1339656344036611</v>
      </c>
      <c r="ED118" s="16">
        <f t="shared" si="40"/>
        <v>0.13722380233566558</v>
      </c>
      <c r="EE118" s="20">
        <f t="shared" si="41"/>
        <v>2.109375</v>
      </c>
      <c r="EF118" s="20">
        <f t="shared" si="42"/>
        <v>0.74639169507875813</v>
      </c>
      <c r="EG118" s="16">
        <v>0.20337925000000001</v>
      </c>
      <c r="EH118" s="4">
        <v>64</v>
      </c>
      <c r="EI118" s="4">
        <v>220</v>
      </c>
      <c r="EJ118" s="4">
        <v>152</v>
      </c>
      <c r="EK118" s="32">
        <v>75</v>
      </c>
      <c r="EL118" s="4">
        <v>74</v>
      </c>
      <c r="EM118" s="55">
        <v>0.66363636363636369</v>
      </c>
      <c r="EN118" s="12">
        <v>1.8</v>
      </c>
      <c r="EO118" s="12">
        <v>4.5</v>
      </c>
      <c r="EP118" s="4" t="s">
        <v>628</v>
      </c>
      <c r="EQ118" s="20">
        <v>34</v>
      </c>
      <c r="ER118" s="4">
        <v>3.9</v>
      </c>
      <c r="ES118" s="4">
        <v>3.2</v>
      </c>
      <c r="ET118" s="4">
        <v>4.0999999999999996</v>
      </c>
      <c r="EU118" s="4">
        <v>3.7</v>
      </c>
      <c r="EV118" s="4">
        <v>3.9</v>
      </c>
      <c r="EW118" s="20">
        <f>AVERAGE(ER118:EV118)</f>
        <v>3.7599999999999993</v>
      </c>
      <c r="EY118" s="4">
        <v>0.51500000000000001</v>
      </c>
      <c r="EZ118" s="4">
        <v>100</v>
      </c>
      <c r="FA118" s="4">
        <v>66.900000000000006</v>
      </c>
      <c r="FB118" s="4">
        <v>126</v>
      </c>
      <c r="FC118" s="4">
        <v>106</v>
      </c>
      <c r="FD118" s="4">
        <v>40</v>
      </c>
      <c r="FE118" s="4">
        <v>610</v>
      </c>
      <c r="FF118" s="4">
        <v>3.4</v>
      </c>
      <c r="FG118" s="4">
        <v>49</v>
      </c>
      <c r="FH118" s="4">
        <v>27.7</v>
      </c>
      <c r="FI118" s="4">
        <v>54.5</v>
      </c>
      <c r="FJ118" s="4">
        <v>283</v>
      </c>
      <c r="FK118" s="4">
        <v>30.4</v>
      </c>
      <c r="FM118" s="4">
        <v>201</v>
      </c>
      <c r="FN118" s="4">
        <v>70</v>
      </c>
      <c r="FO118" s="4">
        <v>0.30299999999999999</v>
      </c>
      <c r="FP118" s="4">
        <v>8.6999999999999993</v>
      </c>
      <c r="FQ118" s="4">
        <v>10.3</v>
      </c>
      <c r="FR118" s="4">
        <v>31</v>
      </c>
      <c r="FS118" s="4">
        <v>35</v>
      </c>
      <c r="FT118" s="4">
        <v>26</v>
      </c>
      <c r="FU118" s="4">
        <v>28.4</v>
      </c>
      <c r="FV118" s="12">
        <v>0.7</v>
      </c>
      <c r="FW118" s="4">
        <v>117</v>
      </c>
      <c r="FX118" s="4">
        <v>119</v>
      </c>
    </row>
    <row r="119" spans="1:180">
      <c r="A119" s="4" t="s">
        <v>629</v>
      </c>
      <c r="B119" s="4" t="s">
        <v>4</v>
      </c>
      <c r="C119" s="4">
        <v>0</v>
      </c>
      <c r="D119" s="4">
        <v>0</v>
      </c>
      <c r="E119" s="4">
        <v>0</v>
      </c>
      <c r="F119" s="4">
        <v>1</v>
      </c>
      <c r="G119" s="4">
        <v>0</v>
      </c>
      <c r="H119" s="4">
        <v>0</v>
      </c>
      <c r="I119" s="4">
        <v>0</v>
      </c>
      <c r="J119" s="4">
        <v>0</v>
      </c>
      <c r="K119" s="4">
        <v>0</v>
      </c>
      <c r="L119" s="4">
        <v>0</v>
      </c>
      <c r="M119" s="4">
        <v>0</v>
      </c>
      <c r="N119" s="4">
        <v>1</v>
      </c>
      <c r="O119" s="4">
        <v>0</v>
      </c>
      <c r="P119" s="4">
        <v>0</v>
      </c>
      <c r="Q119" s="4">
        <v>0</v>
      </c>
      <c r="R119" s="20">
        <v>7</v>
      </c>
      <c r="S119" s="20">
        <v>0.31578947368421051</v>
      </c>
      <c r="U119" s="5">
        <v>17796000</v>
      </c>
      <c r="V119" s="12">
        <v>2.4</v>
      </c>
      <c r="W119" s="12">
        <v>6.3</v>
      </c>
      <c r="X119" s="12">
        <v>6.3</v>
      </c>
      <c r="Y119" s="12">
        <v>6.5</v>
      </c>
      <c r="Z119" s="12">
        <v>6.3</v>
      </c>
      <c r="AA119" s="12">
        <v>6.2</v>
      </c>
      <c r="AB119" s="12">
        <v>6.25</v>
      </c>
      <c r="AC119" s="12">
        <v>-0.2</v>
      </c>
      <c r="AD119" s="12">
        <v>0.3</v>
      </c>
      <c r="AE119" s="12">
        <v>-9.9999999999999645E-2</v>
      </c>
      <c r="AF119" s="12">
        <v>3.7</v>
      </c>
      <c r="AG119" s="12">
        <v>26.6</v>
      </c>
      <c r="AH119" s="12">
        <v>15.15</v>
      </c>
      <c r="AI119" s="12">
        <v>22.9</v>
      </c>
      <c r="AJ119" s="12"/>
      <c r="AK119" s="4">
        <v>39.5</v>
      </c>
      <c r="AL119" s="20">
        <v>0.40200000000000002</v>
      </c>
      <c r="AM119" s="20">
        <v>1.077</v>
      </c>
      <c r="AN119" s="20">
        <v>0.73950000000000005</v>
      </c>
      <c r="AO119" s="20">
        <f>AM119-AL119</f>
        <v>0.67499999999999993</v>
      </c>
      <c r="AP119" s="5">
        <v>9221000</v>
      </c>
      <c r="AQ119" s="14">
        <v>2</v>
      </c>
      <c r="AR119" s="14">
        <v>55.3</v>
      </c>
      <c r="AS119" s="14">
        <v>51.8</v>
      </c>
      <c r="AT119" s="14">
        <v>57.3</v>
      </c>
      <c r="AU119" s="14">
        <v>54.4</v>
      </c>
      <c r="AV119" s="14">
        <v>53.3</v>
      </c>
      <c r="AW119" s="14">
        <v>49.7</v>
      </c>
      <c r="AX119" s="5">
        <v>2083.0490840000002</v>
      </c>
      <c r="AY119" s="5">
        <v>972.29525590000003</v>
      </c>
      <c r="AZ119" s="5">
        <v>1209.3278029999999</v>
      </c>
      <c r="BB119" s="27">
        <v>0.65915004336513439</v>
      </c>
      <c r="BC119" s="20">
        <v>0.7207602339181286</v>
      </c>
      <c r="BI119" s="5">
        <v>1153</v>
      </c>
      <c r="BJ119" s="5">
        <v>760</v>
      </c>
      <c r="BK119" s="5">
        <v>956.5</v>
      </c>
      <c r="BL119" s="5">
        <v>1368</v>
      </c>
      <c r="BM119" s="5">
        <v>986</v>
      </c>
      <c r="BN119" s="5">
        <v>414.80257979999999</v>
      </c>
      <c r="BO119" s="5">
        <v>120.85884299999999</v>
      </c>
      <c r="BP119" s="5">
        <v>80</v>
      </c>
      <c r="CE119" s="32">
        <v>3</v>
      </c>
      <c r="CF119" s="32">
        <v>20</v>
      </c>
      <c r="CG119" s="27">
        <v>0.15</v>
      </c>
      <c r="CI119" s="5"/>
      <c r="CU119" s="12"/>
      <c r="CV119" s="4">
        <v>2</v>
      </c>
      <c r="DB119" s="4" t="s">
        <v>404</v>
      </c>
      <c r="DC119" s="4">
        <v>40</v>
      </c>
      <c r="DE119" s="4">
        <v>70</v>
      </c>
      <c r="DG119" s="12">
        <v>88.119560239999998</v>
      </c>
      <c r="DH119" s="12">
        <v>82.72810364</v>
      </c>
      <c r="DI119" s="12">
        <v>85.423831939999999</v>
      </c>
      <c r="DJ119" s="12">
        <v>-5.3914565999999979</v>
      </c>
      <c r="DM119" s="4">
        <v>29</v>
      </c>
      <c r="DN119" s="16">
        <v>0.24772911262599998</v>
      </c>
      <c r="DO119" s="4">
        <v>37.299999999999997</v>
      </c>
      <c r="DP119" s="4">
        <v>46.4</v>
      </c>
      <c r="DQ119" s="12">
        <v>45.2</v>
      </c>
      <c r="DR119" s="20">
        <v>0.1907756813417191</v>
      </c>
      <c r="DS119" s="49">
        <f t="shared" si="44"/>
        <v>0.16561844863731667</v>
      </c>
      <c r="DT119" s="20">
        <v>-0.10628439000000001</v>
      </c>
      <c r="DU119" s="4">
        <v>163</v>
      </c>
      <c r="DV119" s="4">
        <v>133</v>
      </c>
      <c r="DW119" s="12">
        <v>122.8</v>
      </c>
      <c r="DX119" s="4">
        <f t="shared" si="34"/>
        <v>30</v>
      </c>
      <c r="DY119" s="49">
        <f t="shared" si="35"/>
        <v>0.18404907975460122</v>
      </c>
      <c r="DZ119" s="16">
        <f t="shared" si="36"/>
        <v>0.18633540372670807</v>
      </c>
      <c r="EA119" s="16">
        <f t="shared" si="37"/>
        <v>0.18867924528301888</v>
      </c>
      <c r="EB119" s="16">
        <f t="shared" si="38"/>
        <v>3.5660734519380274E-2</v>
      </c>
      <c r="EC119" s="16">
        <f t="shared" si="39"/>
        <v>3.6195130424268196E-2</v>
      </c>
      <c r="ED119" s="16">
        <f t="shared" si="40"/>
        <v>3.6744919110456603E-2</v>
      </c>
      <c r="EE119" s="20">
        <f t="shared" si="41"/>
        <v>1.2255639097744362</v>
      </c>
      <c r="EF119" s="20">
        <f t="shared" si="42"/>
        <v>0.20340107258500861</v>
      </c>
      <c r="EG119" s="16">
        <v>0.68382288000000002</v>
      </c>
      <c r="EH119" s="4">
        <v>9</v>
      </c>
      <c r="EI119" s="4">
        <v>280</v>
      </c>
      <c r="EJ119" s="4">
        <v>280</v>
      </c>
      <c r="EK119" s="32">
        <v>275</v>
      </c>
      <c r="EL119" s="4">
        <v>214</v>
      </c>
      <c r="EM119" s="55">
        <v>0.23571428571428571</v>
      </c>
      <c r="EN119" s="12">
        <v>0</v>
      </c>
      <c r="EO119" s="12">
        <v>1.7</v>
      </c>
      <c r="EP119" s="4" t="s">
        <v>630</v>
      </c>
      <c r="EQ119" s="20">
        <v>-25.58</v>
      </c>
      <c r="EY119" s="4">
        <v>0.26200000000000001</v>
      </c>
      <c r="EZ119" s="4">
        <v>103</v>
      </c>
      <c r="FA119" s="4">
        <v>47.5</v>
      </c>
      <c r="FB119" s="4">
        <v>110</v>
      </c>
      <c r="FC119" s="4">
        <v>107</v>
      </c>
      <c r="FD119" s="4">
        <v>25</v>
      </c>
      <c r="FE119" s="4">
        <v>1500</v>
      </c>
      <c r="FF119" s="4">
        <v>6.5</v>
      </c>
      <c r="FG119" s="4">
        <v>100</v>
      </c>
      <c r="FH119" s="4">
        <v>22.1</v>
      </c>
      <c r="FI119" s="4">
        <v>55.8</v>
      </c>
      <c r="FJ119" s="4">
        <v>291</v>
      </c>
      <c r="FK119" s="4">
        <v>22.2</v>
      </c>
      <c r="FM119" s="4">
        <v>396</v>
      </c>
      <c r="FN119" s="4">
        <v>64</v>
      </c>
      <c r="FO119" s="16">
        <v>0.43</v>
      </c>
      <c r="FP119" s="4">
        <v>50.9</v>
      </c>
      <c r="FQ119" s="4">
        <v>36.4</v>
      </c>
      <c r="FR119" s="4">
        <v>49</v>
      </c>
      <c r="FS119" s="4">
        <v>48</v>
      </c>
      <c r="FT119" s="4">
        <v>92</v>
      </c>
      <c r="FU119" s="4">
        <v>41.3</v>
      </c>
      <c r="FV119" s="12">
        <v>25.2</v>
      </c>
      <c r="FW119" s="4">
        <v>167</v>
      </c>
      <c r="FX119" s="4">
        <v>166</v>
      </c>
    </row>
    <row r="120" spans="1:180">
      <c r="A120" s="4" t="s">
        <v>631</v>
      </c>
      <c r="B120" s="4" t="s">
        <v>403</v>
      </c>
      <c r="C120" s="4">
        <v>0</v>
      </c>
      <c r="D120" s="4">
        <v>0</v>
      </c>
      <c r="E120" s="4">
        <v>0</v>
      </c>
      <c r="F120" s="4">
        <v>0</v>
      </c>
      <c r="G120" s="4">
        <v>0</v>
      </c>
      <c r="H120" s="4">
        <v>0</v>
      </c>
      <c r="I120" s="4">
        <v>0</v>
      </c>
      <c r="J120" s="4">
        <v>0</v>
      </c>
      <c r="K120" s="4">
        <v>0</v>
      </c>
      <c r="L120" s="4">
        <v>1</v>
      </c>
      <c r="M120" s="4">
        <v>0</v>
      </c>
      <c r="N120" s="4">
        <v>1</v>
      </c>
      <c r="O120" s="4">
        <v>0</v>
      </c>
      <c r="P120" s="4">
        <v>0</v>
      </c>
      <c r="Q120" s="4">
        <v>0</v>
      </c>
      <c r="R120" s="20">
        <v>6.9714285714285715</v>
      </c>
      <c r="S120" s="20">
        <v>0.45714285714285713</v>
      </c>
      <c r="T120" s="20">
        <v>1.4</v>
      </c>
      <c r="U120" s="5">
        <v>45922000</v>
      </c>
      <c r="V120" s="12">
        <v>1.9</v>
      </c>
      <c r="W120" s="12">
        <v>6</v>
      </c>
      <c r="X120" s="12">
        <v>6</v>
      </c>
      <c r="Y120" s="12">
        <v>5.0999999999999996</v>
      </c>
      <c r="Z120" s="12">
        <v>4</v>
      </c>
      <c r="AA120" s="12">
        <v>3.4</v>
      </c>
      <c r="AB120" s="12">
        <v>4.7</v>
      </c>
      <c r="AC120" s="12">
        <v>0.8</v>
      </c>
      <c r="AD120" s="12">
        <v>2.5</v>
      </c>
      <c r="AE120" s="12">
        <v>-2.6</v>
      </c>
      <c r="AF120" s="12">
        <v>19.2</v>
      </c>
      <c r="AG120" s="12">
        <v>24.6</v>
      </c>
      <c r="AH120" s="12">
        <v>21.9</v>
      </c>
      <c r="AI120" s="12">
        <v>5.4</v>
      </c>
      <c r="AJ120" s="12"/>
      <c r="AK120" s="4">
        <v>82.7</v>
      </c>
      <c r="AL120" s="20">
        <v>1.01</v>
      </c>
      <c r="AM120" s="20">
        <v>2.0190000000000001</v>
      </c>
      <c r="AN120" s="20">
        <v>1.5145</v>
      </c>
      <c r="AO120" s="20">
        <f>AM120-AL120</f>
        <v>1.0090000000000001</v>
      </c>
      <c r="AP120" s="5">
        <v>24139000</v>
      </c>
      <c r="AQ120" s="14">
        <v>2.2000000000000002</v>
      </c>
      <c r="AR120" s="14">
        <v>50.7</v>
      </c>
      <c r="AS120" s="14">
        <v>53.1</v>
      </c>
      <c r="AT120" s="14">
        <v>57</v>
      </c>
      <c r="AU120" s="14">
        <v>59.6</v>
      </c>
      <c r="AV120" s="14">
        <v>44.3</v>
      </c>
      <c r="AW120" s="14">
        <v>45.5</v>
      </c>
      <c r="BA120" s="20">
        <v>1.2513661202185793</v>
      </c>
      <c r="BB120" s="27">
        <v>1.9335443037974684</v>
      </c>
      <c r="BC120" s="20">
        <v>3.0821114369501466</v>
      </c>
      <c r="BG120" s="5">
        <v>549</v>
      </c>
      <c r="BH120" s="5">
        <v>687</v>
      </c>
      <c r="BI120" s="5">
        <v>316</v>
      </c>
      <c r="BJ120" s="5">
        <v>611</v>
      </c>
      <c r="BK120" s="5">
        <v>463.5</v>
      </c>
      <c r="BL120" s="5">
        <v>341</v>
      </c>
      <c r="BM120" s="5">
        <v>1051</v>
      </c>
      <c r="BN120" s="5"/>
      <c r="BO120" s="5"/>
      <c r="BP120" s="5"/>
      <c r="CE120" s="32">
        <v>8</v>
      </c>
      <c r="CI120" s="5"/>
      <c r="CU120" s="12"/>
      <c r="CV120" s="4">
        <v>2</v>
      </c>
      <c r="CY120" s="4">
        <v>34</v>
      </c>
      <c r="CZ120" s="4">
        <v>48</v>
      </c>
      <c r="DA120" s="4">
        <v>60</v>
      </c>
      <c r="DB120" s="4">
        <v>113</v>
      </c>
      <c r="DC120" s="4">
        <v>40</v>
      </c>
      <c r="DE120" s="4">
        <v>40</v>
      </c>
      <c r="DG120" s="12">
        <v>80.966445919999998</v>
      </c>
      <c r="DH120" s="12">
        <v>73.271301269999995</v>
      </c>
      <c r="DI120" s="12">
        <v>77.118873594999997</v>
      </c>
      <c r="DJ120" s="12">
        <v>-7.6951446500000031</v>
      </c>
      <c r="DK120" s="4">
        <v>0.44</v>
      </c>
      <c r="DL120" s="4">
        <v>41.4</v>
      </c>
      <c r="DM120" s="4">
        <v>60</v>
      </c>
      <c r="DN120" s="16">
        <v>0.46271324156999993</v>
      </c>
      <c r="DO120" s="4">
        <v>43.8</v>
      </c>
      <c r="DP120" s="4">
        <v>57.9</v>
      </c>
      <c r="DQ120" s="12">
        <v>60.1</v>
      </c>
      <c r="DR120" s="20">
        <v>0.34223300970873788</v>
      </c>
      <c r="DS120" s="49">
        <f t="shared" si="44"/>
        <v>0.39563106796116515</v>
      </c>
      <c r="DT120" s="20">
        <v>5.8137199999999997E-3</v>
      </c>
      <c r="DU120" s="4">
        <v>158</v>
      </c>
      <c r="DV120" s="4">
        <v>105</v>
      </c>
      <c r="DW120" s="12">
        <v>80.400000000000006</v>
      </c>
      <c r="DX120" s="4">
        <f t="shared" si="34"/>
        <v>53</v>
      </c>
      <c r="DY120" s="49">
        <f t="shared" si="35"/>
        <v>0.33544303797468356</v>
      </c>
      <c r="DZ120" s="16">
        <f t="shared" si="36"/>
        <v>0.33974358974358976</v>
      </c>
      <c r="EA120" s="16">
        <f t="shared" si="37"/>
        <v>0.34415584415584416</v>
      </c>
      <c r="EB120" s="16">
        <f t="shared" si="38"/>
        <v>7.1642753678833895E-2</v>
      </c>
      <c r="EC120" s="16">
        <f t="shared" si="39"/>
        <v>7.2866457256354419E-2</v>
      </c>
      <c r="ED120" s="16">
        <f t="shared" si="40"/>
        <v>7.413100858713291E-2</v>
      </c>
      <c r="EE120" s="20">
        <f t="shared" si="41"/>
        <v>1.5047619047619047</v>
      </c>
      <c r="EF120" s="20">
        <f t="shared" si="42"/>
        <v>0.40863468286944382</v>
      </c>
      <c r="EG120" s="16">
        <v>0.48892834000000002</v>
      </c>
      <c r="EH120" s="4">
        <v>25</v>
      </c>
      <c r="EI120" s="4">
        <v>237</v>
      </c>
      <c r="EJ120" s="4">
        <v>146</v>
      </c>
      <c r="EK120" s="32">
        <v>150</v>
      </c>
      <c r="EL120" s="4">
        <v>150</v>
      </c>
      <c r="EM120" s="55">
        <v>0.36708860759493672</v>
      </c>
      <c r="EN120" s="12">
        <v>2.4</v>
      </c>
      <c r="EO120" s="12">
        <v>-0.2</v>
      </c>
      <c r="EP120" s="4" t="s">
        <v>632</v>
      </c>
      <c r="EQ120" s="20">
        <v>16.47</v>
      </c>
      <c r="EY120" s="4">
        <v>0.46899999999999997</v>
      </c>
      <c r="EZ120" s="4">
        <v>101</v>
      </c>
      <c r="FA120" s="12">
        <v>60</v>
      </c>
      <c r="FB120" s="4">
        <v>120</v>
      </c>
      <c r="FC120" s="4">
        <v>106</v>
      </c>
      <c r="FD120" s="4">
        <v>57</v>
      </c>
      <c r="FE120" s="4">
        <v>580</v>
      </c>
      <c r="FF120" s="4">
        <v>3.3</v>
      </c>
      <c r="FG120" s="4">
        <v>55</v>
      </c>
      <c r="FH120" s="4">
        <v>76.8</v>
      </c>
      <c r="FI120" s="4">
        <v>88.6</v>
      </c>
      <c r="FJ120" s="4">
        <v>130</v>
      </c>
      <c r="FK120" s="4">
        <v>23.9</v>
      </c>
      <c r="FM120" s="4">
        <v>112</v>
      </c>
      <c r="FN120" s="4">
        <v>90</v>
      </c>
      <c r="FP120" s="4">
        <v>29.7</v>
      </c>
      <c r="FQ120" s="4">
        <v>17.600000000000001</v>
      </c>
      <c r="FR120" s="4">
        <v>44</v>
      </c>
      <c r="FS120" s="4">
        <v>44</v>
      </c>
      <c r="FT120" s="4">
        <v>60</v>
      </c>
      <c r="FU120" s="4">
        <v>36.6</v>
      </c>
      <c r="FW120" s="4">
        <v>132</v>
      </c>
      <c r="FX120" s="4">
        <v>131</v>
      </c>
    </row>
    <row r="121" spans="1:180">
      <c r="A121" s="4" t="s">
        <v>633</v>
      </c>
      <c r="B121" s="4" t="s">
        <v>4</v>
      </c>
      <c r="C121" s="4">
        <v>0</v>
      </c>
      <c r="D121" s="4">
        <v>0</v>
      </c>
      <c r="E121" s="4">
        <v>0</v>
      </c>
      <c r="F121" s="4">
        <v>1</v>
      </c>
      <c r="G121" s="4">
        <v>0</v>
      </c>
      <c r="H121" s="4">
        <v>0</v>
      </c>
      <c r="I121" s="4">
        <v>0</v>
      </c>
      <c r="J121" s="4">
        <v>0</v>
      </c>
      <c r="K121" s="4">
        <v>0</v>
      </c>
      <c r="L121" s="4">
        <v>0</v>
      </c>
      <c r="M121" s="4">
        <v>0</v>
      </c>
      <c r="N121" s="4">
        <v>1</v>
      </c>
      <c r="O121" s="4">
        <v>1</v>
      </c>
      <c r="P121" s="4">
        <v>0</v>
      </c>
      <c r="Q121" s="4">
        <v>0</v>
      </c>
      <c r="R121" s="20">
        <v>0</v>
      </c>
      <c r="S121" s="20">
        <v>9</v>
      </c>
      <c r="U121" s="5">
        <v>1575000</v>
      </c>
      <c r="V121" s="12">
        <v>2.7</v>
      </c>
      <c r="W121" s="12">
        <v>6</v>
      </c>
      <c r="X121" s="12">
        <v>6</v>
      </c>
      <c r="Y121" s="12">
        <v>5.9</v>
      </c>
      <c r="Z121" s="12">
        <v>5.0999999999999996</v>
      </c>
      <c r="AA121" s="12">
        <v>5</v>
      </c>
      <c r="AB121" s="12">
        <v>5.5</v>
      </c>
      <c r="AC121" s="12">
        <v>0.1</v>
      </c>
      <c r="AD121" s="12">
        <v>1</v>
      </c>
      <c r="AE121" s="12">
        <v>-1</v>
      </c>
      <c r="AF121" s="12">
        <v>15</v>
      </c>
      <c r="AG121" s="12">
        <v>31</v>
      </c>
      <c r="AH121" s="12">
        <v>23</v>
      </c>
      <c r="AI121" s="12">
        <v>16</v>
      </c>
      <c r="AJ121" s="12"/>
      <c r="AK121" s="12">
        <v>40</v>
      </c>
      <c r="AL121" s="20"/>
      <c r="AM121" s="20"/>
      <c r="AN121" s="20"/>
      <c r="AO121" s="20"/>
      <c r="AP121" s="5">
        <v>650000</v>
      </c>
      <c r="AQ121" s="14">
        <v>2.4</v>
      </c>
      <c r="AR121" s="14">
        <v>43.3</v>
      </c>
      <c r="AS121" s="14">
        <v>41.2</v>
      </c>
      <c r="AT121" s="14">
        <v>52.7</v>
      </c>
      <c r="AU121" s="14">
        <v>49.3</v>
      </c>
      <c r="AV121" s="14">
        <v>34.299999999999997</v>
      </c>
      <c r="AW121" s="14">
        <v>33.5</v>
      </c>
      <c r="AX121" s="5">
        <v>3892.3463069999998</v>
      </c>
      <c r="AY121" s="5">
        <v>4690.6593249999996</v>
      </c>
      <c r="AZ121" s="5">
        <v>4410.4678759999997</v>
      </c>
      <c r="BB121" s="27">
        <v>1.5944134078212291</v>
      </c>
      <c r="BC121" s="20">
        <v>1.9244151169766046</v>
      </c>
      <c r="BI121" s="5">
        <v>1790</v>
      </c>
      <c r="BJ121" s="5">
        <v>2854</v>
      </c>
      <c r="BK121" s="5">
        <v>2322</v>
      </c>
      <c r="BL121" s="5">
        <v>1667</v>
      </c>
      <c r="BM121" s="5">
        <v>3208</v>
      </c>
      <c r="BN121" s="5">
        <v>3959.5400089999998</v>
      </c>
      <c r="BO121" s="5">
        <v>1824.3878119999999</v>
      </c>
      <c r="BP121" s="5">
        <v>2250</v>
      </c>
      <c r="CE121" s="32">
        <v>22</v>
      </c>
      <c r="CF121" s="32">
        <v>295</v>
      </c>
      <c r="CG121" s="27">
        <v>7.4576271186440682E-2</v>
      </c>
      <c r="CH121" s="5">
        <v>55000</v>
      </c>
      <c r="CI121" s="5"/>
      <c r="CK121" s="12">
        <v>22</v>
      </c>
      <c r="CU121" s="12"/>
      <c r="CV121" s="4">
        <v>2</v>
      </c>
      <c r="CW121" s="4">
        <v>2</v>
      </c>
      <c r="CX121" s="20">
        <v>-0.43931118269150793</v>
      </c>
      <c r="DB121" s="4" t="s">
        <v>404</v>
      </c>
      <c r="DG121" s="12">
        <v>71.050765990000002</v>
      </c>
      <c r="DH121" s="12">
        <v>49.078998570000003</v>
      </c>
      <c r="DI121" s="12">
        <v>60.064882280000006</v>
      </c>
      <c r="DJ121" s="12">
        <v>-21.971767419999999</v>
      </c>
      <c r="DM121" s="4">
        <v>22</v>
      </c>
      <c r="DN121" s="16">
        <v>0.13214274101600001</v>
      </c>
      <c r="DO121" s="4">
        <v>42.5</v>
      </c>
      <c r="DP121" s="4">
        <v>59.1</v>
      </c>
      <c r="DQ121" s="12">
        <v>52.4</v>
      </c>
      <c r="DR121" s="20">
        <v>0.39058823529411768</v>
      </c>
      <c r="DS121" s="49">
        <f t="shared" si="44"/>
        <v>0.23294117647058821</v>
      </c>
      <c r="DT121" s="20">
        <v>4.6831289999999998E-2</v>
      </c>
      <c r="DU121" s="4">
        <v>129</v>
      </c>
      <c r="DV121" s="4">
        <v>60</v>
      </c>
      <c r="DW121" s="12">
        <v>60.8</v>
      </c>
      <c r="DX121" s="4">
        <f t="shared" si="34"/>
        <v>69</v>
      </c>
      <c r="DY121" s="49">
        <f t="shared" si="35"/>
        <v>0.53488372093023251</v>
      </c>
      <c r="DZ121" s="16">
        <f t="shared" si="36"/>
        <v>0.54330708661417326</v>
      </c>
      <c r="EA121" s="16">
        <f t="shared" si="37"/>
        <v>0.55200000000000005</v>
      </c>
      <c r="EB121" s="16">
        <f t="shared" si="38"/>
        <v>0.13420354747762547</v>
      </c>
      <c r="EC121" s="16">
        <f t="shared" si="39"/>
        <v>0.13756910919025844</v>
      </c>
      <c r="ED121" s="16">
        <f t="shared" si="40"/>
        <v>0.14110919582716119</v>
      </c>
      <c r="EE121" s="20">
        <f t="shared" si="41"/>
        <v>2.15</v>
      </c>
      <c r="EF121" s="20">
        <f t="shared" si="42"/>
        <v>0.76546784213957153</v>
      </c>
      <c r="EG121" s="16">
        <v>0.19939013</v>
      </c>
      <c r="EH121" s="4">
        <v>60</v>
      </c>
      <c r="EI121" s="4">
        <v>206</v>
      </c>
      <c r="EJ121" s="4">
        <v>114</v>
      </c>
      <c r="EK121" s="32">
        <v>78</v>
      </c>
      <c r="EL121" s="4">
        <v>77</v>
      </c>
      <c r="EM121" s="55">
        <v>0.62621359223300976</v>
      </c>
      <c r="EN121" s="12">
        <v>3</v>
      </c>
      <c r="EO121" s="12">
        <v>2.5</v>
      </c>
      <c r="EP121" s="4" t="s">
        <v>634</v>
      </c>
      <c r="EQ121" s="20">
        <v>-22.34</v>
      </c>
      <c r="EZ121" s="4">
        <v>101</v>
      </c>
      <c r="FB121" s="4">
        <v>117</v>
      </c>
      <c r="FC121" s="4">
        <v>104</v>
      </c>
      <c r="FD121" s="4">
        <v>68</v>
      </c>
      <c r="FE121" s="4">
        <v>370</v>
      </c>
      <c r="FF121" s="4">
        <v>5.2</v>
      </c>
      <c r="FG121" s="4">
        <v>87</v>
      </c>
      <c r="FK121" s="4">
        <v>89.9</v>
      </c>
      <c r="FM121" s="4">
        <v>125</v>
      </c>
      <c r="FN121" s="4">
        <v>117</v>
      </c>
      <c r="FP121" s="4">
        <v>18.3</v>
      </c>
      <c r="FQ121" s="4">
        <v>3.7</v>
      </c>
      <c r="FR121" s="4">
        <v>40</v>
      </c>
      <c r="FS121" s="4">
        <v>41</v>
      </c>
      <c r="FT121" s="4">
        <v>31</v>
      </c>
      <c r="FV121" s="12">
        <v>17.3</v>
      </c>
      <c r="FW121" s="4">
        <v>108</v>
      </c>
      <c r="FX121" s="4">
        <v>118</v>
      </c>
    </row>
    <row r="122" spans="1:180">
      <c r="A122" s="4" t="s">
        <v>635</v>
      </c>
      <c r="B122" s="4" t="s">
        <v>403</v>
      </c>
      <c r="C122" s="4">
        <v>0</v>
      </c>
      <c r="D122" s="4">
        <v>0</v>
      </c>
      <c r="E122" s="4">
        <v>0</v>
      </c>
      <c r="F122" s="4">
        <v>0</v>
      </c>
      <c r="G122" s="4">
        <v>0</v>
      </c>
      <c r="H122" s="4">
        <v>0</v>
      </c>
      <c r="I122" s="4">
        <v>1</v>
      </c>
      <c r="J122" s="4">
        <v>0</v>
      </c>
      <c r="K122" s="4">
        <v>0</v>
      </c>
      <c r="L122" s="4">
        <v>0</v>
      </c>
      <c r="M122" s="4">
        <v>0</v>
      </c>
      <c r="N122" s="4">
        <v>1</v>
      </c>
      <c r="O122" s="4">
        <v>0</v>
      </c>
      <c r="P122" s="4">
        <v>0</v>
      </c>
      <c r="Q122" s="4">
        <v>0</v>
      </c>
      <c r="R122" s="20">
        <v>6.6</v>
      </c>
      <c r="S122" s="20">
        <v>1.4857142857142858</v>
      </c>
      <c r="T122" s="4">
        <v>3.72</v>
      </c>
      <c r="U122" s="5">
        <v>22021000</v>
      </c>
      <c r="V122" s="12">
        <v>2.6</v>
      </c>
      <c r="W122" s="12">
        <v>5.7</v>
      </c>
      <c r="X122" s="12">
        <v>5.8</v>
      </c>
      <c r="Y122" s="12">
        <v>6.2</v>
      </c>
      <c r="Z122" s="12">
        <v>5.2</v>
      </c>
      <c r="AA122" s="12">
        <v>5.0999999999999996</v>
      </c>
      <c r="AB122" s="12">
        <v>5.45</v>
      </c>
      <c r="AC122" s="12">
        <v>-0.3</v>
      </c>
      <c r="AD122" s="12">
        <v>1.2</v>
      </c>
      <c r="AE122" s="12">
        <v>-0.7</v>
      </c>
      <c r="AF122" s="12">
        <v>3.1</v>
      </c>
      <c r="AG122" s="12">
        <v>8.9</v>
      </c>
      <c r="AH122" s="12">
        <v>6</v>
      </c>
      <c r="AI122" s="12">
        <v>5.8</v>
      </c>
      <c r="AJ122" s="12"/>
      <c r="AK122" s="12">
        <v>27</v>
      </c>
      <c r="AL122" s="20">
        <v>7.1999999999999995E-2</v>
      </c>
      <c r="AM122" s="20">
        <v>0.85799999999999998</v>
      </c>
      <c r="AN122" s="20">
        <v>0.46500000000000002</v>
      </c>
      <c r="AO122" s="20">
        <f>AM122-AL122</f>
        <v>0.78600000000000003</v>
      </c>
      <c r="AP122" s="5">
        <v>10179000</v>
      </c>
      <c r="AQ122" s="14">
        <v>2.2999999999999998</v>
      </c>
      <c r="AR122" s="14">
        <v>48.5</v>
      </c>
      <c r="AS122" s="14">
        <v>46.4</v>
      </c>
      <c r="AT122" s="14">
        <v>57.9</v>
      </c>
      <c r="AU122" s="14">
        <v>54.4</v>
      </c>
      <c r="AV122" s="14">
        <v>38.5</v>
      </c>
      <c r="AW122" s="14">
        <v>37.799999999999997</v>
      </c>
      <c r="AX122" s="5">
        <v>814.49112379999997</v>
      </c>
      <c r="AY122" s="5">
        <v>1368.614073</v>
      </c>
      <c r="AZ122" s="5">
        <v>1458.549074</v>
      </c>
      <c r="BB122" s="27">
        <v>1.5270700636942676</v>
      </c>
      <c r="BC122" s="20">
        <v>1.946917808219178</v>
      </c>
      <c r="BI122" s="5">
        <v>628</v>
      </c>
      <c r="BJ122" s="5">
        <v>959</v>
      </c>
      <c r="BK122" s="5">
        <v>793.5</v>
      </c>
      <c r="BL122" s="5">
        <v>584</v>
      </c>
      <c r="BM122" s="5">
        <v>1137</v>
      </c>
      <c r="BN122" s="5">
        <v>814.60634679999998</v>
      </c>
      <c r="BO122" s="5">
        <v>216.4295942</v>
      </c>
      <c r="BP122" s="5">
        <v>210</v>
      </c>
      <c r="BQ122" s="20">
        <v>30.06</v>
      </c>
      <c r="BR122" s="20">
        <v>30.06</v>
      </c>
      <c r="CE122" s="32">
        <v>6</v>
      </c>
      <c r="CF122" s="32">
        <v>3</v>
      </c>
      <c r="CG122" s="27">
        <v>2</v>
      </c>
      <c r="CI122" s="5"/>
      <c r="CU122" s="12"/>
      <c r="CV122" s="4">
        <v>1</v>
      </c>
      <c r="CY122" s="4">
        <v>0</v>
      </c>
      <c r="CZ122" s="4">
        <v>6</v>
      </c>
      <c r="DA122" s="4">
        <v>12</v>
      </c>
      <c r="DB122" s="4">
        <v>75</v>
      </c>
      <c r="DC122" s="4">
        <v>55</v>
      </c>
      <c r="DE122" s="4">
        <v>61</v>
      </c>
      <c r="DG122" s="12">
        <v>94.993957519999995</v>
      </c>
      <c r="DH122" s="12">
        <v>93.586700440000001</v>
      </c>
      <c r="DI122" s="12">
        <v>94.290328979999998</v>
      </c>
      <c r="DJ122" s="12">
        <v>-1.4072570799999937</v>
      </c>
      <c r="DK122" s="4">
        <v>0.59</v>
      </c>
      <c r="DL122" s="12">
        <v>55</v>
      </c>
      <c r="DM122" s="4">
        <v>61</v>
      </c>
      <c r="DN122" s="16">
        <v>0.57517100677799993</v>
      </c>
      <c r="DO122" s="4">
        <v>38.4</v>
      </c>
      <c r="DP122" s="4">
        <v>53.8</v>
      </c>
      <c r="DQ122" s="12">
        <v>57.3</v>
      </c>
      <c r="DR122" s="20">
        <v>0.33047210300429181</v>
      </c>
      <c r="DS122" s="49">
        <f t="shared" si="44"/>
        <v>0.40557939914163088</v>
      </c>
      <c r="DT122" s="20">
        <v>2.1910760000000001E-2</v>
      </c>
      <c r="DU122" s="4">
        <v>212</v>
      </c>
      <c r="DV122" s="4">
        <v>82</v>
      </c>
      <c r="DW122" s="12">
        <v>84.8</v>
      </c>
      <c r="DX122" s="4">
        <f t="shared" si="34"/>
        <v>130</v>
      </c>
      <c r="DY122" s="49">
        <f t="shared" si="35"/>
        <v>0.6132075471698113</v>
      </c>
      <c r="DZ122" s="16">
        <f t="shared" si="36"/>
        <v>0.61904761904761907</v>
      </c>
      <c r="EA122" s="16">
        <f t="shared" si="37"/>
        <v>0.625</v>
      </c>
      <c r="EB122" s="16">
        <f t="shared" si="38"/>
        <v>0.16653282828164179</v>
      </c>
      <c r="EC122" s="16">
        <f t="shared" si="39"/>
        <v>0.16939881684047414</v>
      </c>
      <c r="ED122" s="16">
        <f t="shared" si="40"/>
        <v>0.17236683567791164</v>
      </c>
      <c r="EE122" s="20">
        <f t="shared" si="41"/>
        <v>2.5853658536585367</v>
      </c>
      <c r="EF122" s="20">
        <f t="shared" si="42"/>
        <v>0.94986702740775897</v>
      </c>
      <c r="EG122" s="16">
        <v>-0.14986722</v>
      </c>
      <c r="EH122" s="4">
        <v>42</v>
      </c>
      <c r="EI122" s="4">
        <v>315</v>
      </c>
      <c r="EJ122" s="4">
        <v>195</v>
      </c>
      <c r="EK122" s="32">
        <v>114</v>
      </c>
      <c r="EL122" s="4">
        <v>116</v>
      </c>
      <c r="EM122" s="55">
        <v>0.63174603174603172</v>
      </c>
      <c r="EN122" s="12">
        <v>2.4</v>
      </c>
      <c r="EO122" s="12">
        <v>3.2</v>
      </c>
      <c r="EP122" s="4" t="s">
        <v>636</v>
      </c>
      <c r="EQ122" s="20">
        <v>27.42</v>
      </c>
      <c r="ER122" s="4">
        <v>3.6</v>
      </c>
      <c r="ES122" s="4">
        <v>4.0999999999999996</v>
      </c>
      <c r="ET122" s="4">
        <v>4.4000000000000004</v>
      </c>
      <c r="EU122" s="4">
        <v>4.5999999999999996</v>
      </c>
      <c r="EV122" s="4">
        <v>3.4</v>
      </c>
      <c r="EW122" s="20">
        <f t="shared" ref="EW122:EW128" si="45">AVERAGE(ER122:EV122)</f>
        <v>4.0199999999999996</v>
      </c>
      <c r="EY122" s="4">
        <v>0.32100000000000001</v>
      </c>
      <c r="EZ122" s="4">
        <v>95</v>
      </c>
      <c r="FA122" s="4">
        <v>54.9</v>
      </c>
      <c r="FB122" s="4">
        <v>132</v>
      </c>
      <c r="FC122" s="4">
        <v>98</v>
      </c>
      <c r="FD122" s="4">
        <v>7</v>
      </c>
      <c r="FE122" s="4">
        <v>1500</v>
      </c>
      <c r="FF122" s="4">
        <v>5.4</v>
      </c>
      <c r="FG122" s="4">
        <v>89</v>
      </c>
      <c r="FH122" s="4">
        <v>12.8</v>
      </c>
      <c r="FI122" s="4">
        <v>39.700000000000003</v>
      </c>
      <c r="FJ122" s="4">
        <v>479</v>
      </c>
      <c r="FK122" s="4">
        <v>21.1</v>
      </c>
      <c r="FM122" s="4">
        <v>1005</v>
      </c>
      <c r="FN122" s="4">
        <v>47</v>
      </c>
      <c r="FP122" s="4">
        <v>36.200000000000003</v>
      </c>
      <c r="FQ122" s="4">
        <v>30.7</v>
      </c>
      <c r="FR122" s="4">
        <v>39</v>
      </c>
      <c r="FS122" s="4">
        <v>40</v>
      </c>
      <c r="FT122" s="4">
        <v>51</v>
      </c>
      <c r="FU122" s="12">
        <v>33</v>
      </c>
      <c r="FV122" s="12">
        <v>4.5</v>
      </c>
      <c r="FW122" s="4">
        <v>151</v>
      </c>
      <c r="FX122" s="4">
        <v>154</v>
      </c>
    </row>
    <row r="123" spans="1:180">
      <c r="A123" s="4" t="s">
        <v>637</v>
      </c>
      <c r="B123" s="4" t="s">
        <v>407</v>
      </c>
      <c r="C123" s="4">
        <v>1</v>
      </c>
      <c r="D123" s="4">
        <v>0</v>
      </c>
      <c r="E123" s="4">
        <v>0</v>
      </c>
      <c r="F123" s="4">
        <v>0</v>
      </c>
      <c r="G123" s="4">
        <v>0</v>
      </c>
      <c r="H123" s="4">
        <v>0</v>
      </c>
      <c r="I123" s="4">
        <v>0</v>
      </c>
      <c r="J123" s="4">
        <v>0</v>
      </c>
      <c r="K123" s="4">
        <v>0</v>
      </c>
      <c r="L123" s="4">
        <v>0</v>
      </c>
      <c r="M123" s="4">
        <v>0</v>
      </c>
      <c r="N123" s="4">
        <v>0</v>
      </c>
      <c r="O123" s="4">
        <v>0</v>
      </c>
      <c r="P123" s="4">
        <v>0</v>
      </c>
      <c r="Q123" s="4">
        <v>0</v>
      </c>
      <c r="R123" s="20">
        <v>0</v>
      </c>
      <c r="S123" s="20">
        <v>10</v>
      </c>
      <c r="U123" s="5">
        <v>15575000</v>
      </c>
      <c r="V123" s="12">
        <v>0.6</v>
      </c>
      <c r="W123" s="12">
        <v>3.1</v>
      </c>
      <c r="X123" s="12">
        <v>3.1</v>
      </c>
      <c r="Y123" s="12">
        <v>1.5</v>
      </c>
      <c r="Z123" s="12">
        <v>1.6</v>
      </c>
      <c r="AA123" s="12">
        <v>1.6</v>
      </c>
      <c r="AB123" s="12">
        <v>2.35</v>
      </c>
      <c r="AC123" s="12">
        <v>3.6</v>
      </c>
      <c r="AD123" s="12">
        <v>-0.4</v>
      </c>
      <c r="AE123" s="12">
        <v>-1.5</v>
      </c>
      <c r="AF123" s="12">
        <v>85</v>
      </c>
      <c r="AG123" s="12">
        <v>88.7</v>
      </c>
      <c r="AH123" s="12">
        <v>86.85</v>
      </c>
      <c r="AI123" s="12">
        <v>3.7</v>
      </c>
      <c r="AJ123" s="12"/>
      <c r="AK123" s="12">
        <v>99</v>
      </c>
      <c r="AL123" s="20">
        <v>5.3650000000000002</v>
      </c>
      <c r="AM123" s="20">
        <v>8.5719999999999992</v>
      </c>
      <c r="AN123" s="20">
        <v>6.9684999999999997</v>
      </c>
      <c r="AO123" s="20">
        <f>AM123-AL123</f>
        <v>3.206999999999999</v>
      </c>
      <c r="AP123" s="5">
        <v>7250000</v>
      </c>
      <c r="AQ123" s="14">
        <v>1.6</v>
      </c>
      <c r="AR123" s="14">
        <v>39.9</v>
      </c>
      <c r="AS123" s="14">
        <v>46.5</v>
      </c>
      <c r="AT123" s="14">
        <v>55.1</v>
      </c>
      <c r="AU123" s="14">
        <v>56.5</v>
      </c>
      <c r="AV123" s="14">
        <v>24.9</v>
      </c>
      <c r="AW123" s="14">
        <v>36.799999999999997</v>
      </c>
      <c r="AX123" s="5">
        <v>9108.7638000000006</v>
      </c>
      <c r="AY123" s="5">
        <v>21048.27003</v>
      </c>
      <c r="AZ123" s="5">
        <v>22994.20031</v>
      </c>
      <c r="BA123" s="20">
        <v>2.0493506493506493</v>
      </c>
      <c r="BB123" s="27">
        <v>2.1439855191706436</v>
      </c>
      <c r="BC123" s="20">
        <v>3.4433506354036156</v>
      </c>
      <c r="BD123" s="5">
        <v>1561</v>
      </c>
      <c r="BE123" s="5">
        <v>2640</v>
      </c>
      <c r="BF123" s="5">
        <v>3533</v>
      </c>
      <c r="BG123" s="5">
        <v>8085</v>
      </c>
      <c r="BH123" s="5">
        <v>16569</v>
      </c>
      <c r="BI123" s="5">
        <v>6077</v>
      </c>
      <c r="BJ123" s="5">
        <v>13029</v>
      </c>
      <c r="BK123" s="5">
        <v>9553</v>
      </c>
      <c r="BL123" s="5">
        <v>5587</v>
      </c>
      <c r="BM123" s="5">
        <v>19238</v>
      </c>
      <c r="BN123" s="5">
        <v>15505.34476</v>
      </c>
      <c r="BO123" s="5">
        <v>18434.345389999999</v>
      </c>
      <c r="BP123" s="5">
        <v>25940</v>
      </c>
      <c r="BQ123" s="20">
        <v>28.59</v>
      </c>
      <c r="BR123" s="20">
        <v>28.59</v>
      </c>
      <c r="CE123" s="32">
        <v>251</v>
      </c>
      <c r="CF123" s="32">
        <v>815</v>
      </c>
      <c r="CG123" s="27">
        <v>0.30797546012269938</v>
      </c>
      <c r="CH123" s="5">
        <v>1540000</v>
      </c>
      <c r="CI123" s="5">
        <v>1290000</v>
      </c>
      <c r="CJ123" s="4">
        <v>19.3</v>
      </c>
      <c r="CK123" s="12">
        <v>21.8</v>
      </c>
      <c r="CL123" s="12">
        <v>25.6</v>
      </c>
      <c r="CN123" s="12">
        <v>23.3</v>
      </c>
      <c r="CO123" s="12">
        <v>28.7</v>
      </c>
      <c r="CQ123" s="4" t="s">
        <v>415</v>
      </c>
      <c r="CR123" s="4">
        <v>3</v>
      </c>
      <c r="CS123" s="4" t="s">
        <v>416</v>
      </c>
      <c r="CT123" s="4" t="s">
        <v>417</v>
      </c>
      <c r="CU123" s="12">
        <v>80</v>
      </c>
      <c r="CV123" s="4">
        <v>5</v>
      </c>
      <c r="CW123" s="4">
        <v>4</v>
      </c>
      <c r="CX123" s="20">
        <v>1.0945925259763085</v>
      </c>
      <c r="CY123" s="4">
        <v>130</v>
      </c>
      <c r="CZ123" s="4">
        <v>165</v>
      </c>
      <c r="DA123" s="4">
        <v>195</v>
      </c>
      <c r="DB123" s="4">
        <v>369</v>
      </c>
      <c r="DG123" s="12">
        <v>10.7636795</v>
      </c>
      <c r="DH123" s="12">
        <v>4.5671000480000004</v>
      </c>
      <c r="DI123" s="12">
        <v>7.6653897740000003</v>
      </c>
      <c r="DJ123" s="12">
        <v>-6.1965794519999999</v>
      </c>
      <c r="DM123" s="4">
        <v>94</v>
      </c>
      <c r="DN123" s="16">
        <v>7.20546638756E-2</v>
      </c>
      <c r="DO123" s="12">
        <v>73.2</v>
      </c>
      <c r="DP123" s="4">
        <v>77.5</v>
      </c>
      <c r="DQ123" s="12">
        <v>77.900000000000006</v>
      </c>
      <c r="DR123" s="20">
        <v>0.36440677966101681</v>
      </c>
      <c r="DS123" s="49">
        <f t="shared" si="44"/>
        <v>0.39830508474576304</v>
      </c>
      <c r="DT123" s="20">
        <v>-5.2117049999999998E-2</v>
      </c>
      <c r="DU123" s="4">
        <v>18</v>
      </c>
      <c r="DV123" s="4">
        <v>5</v>
      </c>
      <c r="DW123" s="12">
        <v>5.0999999999999996</v>
      </c>
      <c r="DX123" s="4">
        <f t="shared" si="34"/>
        <v>13</v>
      </c>
      <c r="DY123" s="49">
        <f t="shared" si="35"/>
        <v>0.72222222222222221</v>
      </c>
      <c r="DZ123" s="16">
        <f t="shared" si="36"/>
        <v>0.8125</v>
      </c>
      <c r="EA123" s="16">
        <f t="shared" si="37"/>
        <v>0.9285714285714286</v>
      </c>
      <c r="EB123" s="16">
        <f t="shared" si="38"/>
        <v>0.22457620906015938</v>
      </c>
      <c r="EC123" s="16">
        <f t="shared" si="39"/>
        <v>0.29382990423744793</v>
      </c>
      <c r="ED123" s="16">
        <f t="shared" si="40"/>
        <v>0.46377691089617534</v>
      </c>
      <c r="EE123" s="20">
        <f t="shared" si="41"/>
        <v>3.6</v>
      </c>
      <c r="EF123" s="20">
        <f t="shared" si="42"/>
        <v>1.2809338454620642</v>
      </c>
      <c r="EG123" s="16">
        <v>0.33749791000000001</v>
      </c>
      <c r="EH123" s="4">
        <v>175</v>
      </c>
      <c r="EI123" s="4">
        <v>22</v>
      </c>
      <c r="EJ123" s="4">
        <v>11</v>
      </c>
      <c r="EK123" s="32">
        <v>8</v>
      </c>
      <c r="EL123" s="4">
        <v>6</v>
      </c>
      <c r="EM123" s="55">
        <v>0.72727272727272729</v>
      </c>
      <c r="EN123" s="12">
        <v>3.4</v>
      </c>
      <c r="EO123" s="12">
        <v>3.8</v>
      </c>
      <c r="EP123" s="4" t="s">
        <v>638</v>
      </c>
      <c r="EQ123" s="20">
        <v>52.23</v>
      </c>
      <c r="ER123" s="4">
        <v>6.4</v>
      </c>
      <c r="ES123" s="4">
        <v>5.8</v>
      </c>
      <c r="ET123" s="4">
        <v>5.6</v>
      </c>
      <c r="EU123" s="4">
        <v>5.4</v>
      </c>
      <c r="EV123" s="4">
        <v>5.7</v>
      </c>
      <c r="EW123" s="20">
        <f t="shared" si="45"/>
        <v>5.7799999999999994</v>
      </c>
      <c r="EX123" s="4">
        <v>13</v>
      </c>
      <c r="EY123" s="4">
        <v>0.90100000000000002</v>
      </c>
      <c r="EZ123" s="4">
        <v>102</v>
      </c>
      <c r="FA123" s="4">
        <v>80.2</v>
      </c>
      <c r="FB123" s="4">
        <v>105</v>
      </c>
      <c r="FC123" s="4">
        <v>109</v>
      </c>
      <c r="FE123" s="4">
        <v>12</v>
      </c>
      <c r="FF123" s="4">
        <v>1.6</v>
      </c>
      <c r="FG123" s="4">
        <v>68</v>
      </c>
      <c r="FH123" s="12">
        <v>99</v>
      </c>
      <c r="FI123" s="12">
        <v>99</v>
      </c>
      <c r="FK123" s="4">
        <v>82.6</v>
      </c>
      <c r="FM123" s="4">
        <v>111</v>
      </c>
      <c r="FN123" s="4">
        <v>102</v>
      </c>
      <c r="FO123" s="16">
        <v>0.66</v>
      </c>
      <c r="FP123" s="4">
        <v>1.9</v>
      </c>
      <c r="FR123" s="4">
        <v>26</v>
      </c>
      <c r="FS123" s="4">
        <v>39</v>
      </c>
      <c r="FU123" s="4">
        <v>33.5</v>
      </c>
      <c r="FV123" s="12">
        <v>31.6</v>
      </c>
      <c r="FW123" s="4">
        <v>4</v>
      </c>
      <c r="FX123" s="4">
        <v>6</v>
      </c>
    </row>
    <row r="124" spans="1:180">
      <c r="A124" s="4" t="s">
        <v>639</v>
      </c>
      <c r="B124" s="4" t="s">
        <v>403</v>
      </c>
      <c r="C124" s="4">
        <v>1</v>
      </c>
      <c r="D124" s="4">
        <v>0</v>
      </c>
      <c r="E124" s="4">
        <v>0</v>
      </c>
      <c r="F124" s="4">
        <v>0</v>
      </c>
      <c r="G124" s="4">
        <v>0</v>
      </c>
      <c r="H124" s="4">
        <v>0</v>
      </c>
      <c r="I124" s="4">
        <v>0</v>
      </c>
      <c r="J124" s="4">
        <v>0</v>
      </c>
      <c r="K124" s="4">
        <v>0</v>
      </c>
      <c r="L124" s="4">
        <v>0</v>
      </c>
      <c r="M124" s="4">
        <v>0</v>
      </c>
      <c r="N124" s="4">
        <v>0</v>
      </c>
      <c r="O124" s="4">
        <v>0</v>
      </c>
      <c r="P124" s="4">
        <v>0</v>
      </c>
      <c r="Q124" s="4">
        <v>0</v>
      </c>
      <c r="R124" s="20">
        <v>0</v>
      </c>
      <c r="S124" s="20">
        <v>10</v>
      </c>
      <c r="U124" s="5">
        <v>3602000</v>
      </c>
      <c r="V124" s="12">
        <v>0.9</v>
      </c>
      <c r="W124" s="12">
        <v>3.9</v>
      </c>
      <c r="X124" s="12">
        <v>3.9</v>
      </c>
      <c r="Y124" s="12">
        <v>2.1</v>
      </c>
      <c r="Z124" s="12">
        <v>2.1</v>
      </c>
      <c r="AA124" s="12">
        <v>2.1</v>
      </c>
      <c r="AB124" s="12">
        <v>3</v>
      </c>
      <c r="AC124" s="12">
        <v>3.1</v>
      </c>
      <c r="AD124" s="12">
        <v>0</v>
      </c>
      <c r="AE124" s="12">
        <v>-1.8</v>
      </c>
      <c r="AF124" s="12">
        <v>76</v>
      </c>
      <c r="AG124" s="12">
        <v>84.7</v>
      </c>
      <c r="AH124" s="12">
        <v>80.349999999999994</v>
      </c>
      <c r="AI124" s="12">
        <v>8.6999999999999993</v>
      </c>
      <c r="AJ124" s="12"/>
      <c r="AK124" s="12">
        <v>99</v>
      </c>
      <c r="AL124" s="20">
        <v>9.6120000000000001</v>
      </c>
      <c r="AM124" s="20">
        <v>12.039</v>
      </c>
      <c r="AN124" s="20">
        <v>10.8255</v>
      </c>
      <c r="AO124" s="20">
        <f>AM124-AL124</f>
        <v>2.4269999999999996</v>
      </c>
      <c r="AP124" s="5">
        <v>1780000</v>
      </c>
      <c r="AQ124" s="14">
        <v>1.9</v>
      </c>
      <c r="AR124" s="14">
        <v>42.5</v>
      </c>
      <c r="AS124" s="14">
        <v>50.1</v>
      </c>
      <c r="AT124" s="14">
        <v>56.1</v>
      </c>
      <c r="AU124" s="14">
        <v>55.8</v>
      </c>
      <c r="AV124" s="14">
        <v>29.1</v>
      </c>
      <c r="AW124" s="14">
        <v>43.2</v>
      </c>
      <c r="AX124" s="5">
        <v>11150.89285</v>
      </c>
      <c r="AY124" s="5">
        <v>16258.057119999999</v>
      </c>
      <c r="BA124" s="20">
        <v>1.4744494784532716</v>
      </c>
      <c r="BB124" s="27">
        <v>1.4463567839195981</v>
      </c>
      <c r="BC124" s="20">
        <v>2.3332871780670175</v>
      </c>
      <c r="BE124" s="5">
        <v>3115</v>
      </c>
      <c r="BF124" s="5">
        <v>4320</v>
      </c>
      <c r="BG124" s="5">
        <v>9491</v>
      </c>
      <c r="BH124" s="5">
        <v>13994</v>
      </c>
      <c r="BI124" s="5">
        <v>7960</v>
      </c>
      <c r="BJ124" s="5">
        <v>11513</v>
      </c>
      <c r="BK124" s="5">
        <v>9736.5</v>
      </c>
      <c r="BL124" s="5">
        <v>7222</v>
      </c>
      <c r="BM124" s="5">
        <v>16851</v>
      </c>
      <c r="BN124" s="5">
        <v>13434.5358</v>
      </c>
      <c r="BO124" s="5">
        <v>9214.0156330000009</v>
      </c>
      <c r="BP124" s="5">
        <v>15720</v>
      </c>
      <c r="BQ124" s="20">
        <v>34.36</v>
      </c>
      <c r="BR124" s="20">
        <v>34.36</v>
      </c>
      <c r="CE124" s="32">
        <v>192</v>
      </c>
      <c r="CH124" s="5">
        <v>362000</v>
      </c>
      <c r="CI124" s="5">
        <v>680000</v>
      </c>
      <c r="CJ124" s="4">
        <v>-46.7</v>
      </c>
      <c r="CK124" s="12">
        <v>23.2</v>
      </c>
      <c r="CL124" s="12">
        <v>24.3</v>
      </c>
      <c r="CN124" s="12">
        <v>47.1</v>
      </c>
      <c r="CO124" s="12">
        <v>54.1</v>
      </c>
      <c r="CQ124" s="4" t="s">
        <v>415</v>
      </c>
      <c r="CR124" s="4">
        <v>1</v>
      </c>
      <c r="CS124" s="4" t="s">
        <v>422</v>
      </c>
      <c r="CT124" s="4" t="s">
        <v>417</v>
      </c>
      <c r="CU124" s="12">
        <v>23.1</v>
      </c>
      <c r="CW124" s="4">
        <v>3</v>
      </c>
      <c r="CX124" s="20">
        <v>-0.4885403733317662</v>
      </c>
      <c r="CY124" s="4">
        <v>131</v>
      </c>
      <c r="CZ124" s="4">
        <v>166</v>
      </c>
      <c r="DA124" s="4">
        <v>196</v>
      </c>
      <c r="DB124" s="4">
        <v>375</v>
      </c>
      <c r="DG124" s="12">
        <v>14.773993490000001</v>
      </c>
      <c r="DH124" s="12">
        <v>10.35879993</v>
      </c>
      <c r="DI124" s="12">
        <v>12.566396709999999</v>
      </c>
      <c r="DJ124" s="12">
        <v>-4.4151935600000005</v>
      </c>
      <c r="DM124" s="4">
        <v>51</v>
      </c>
      <c r="DN124" s="16">
        <v>6.4088623220999993E-2</v>
      </c>
      <c r="DO124" s="12">
        <v>70.900000000000006</v>
      </c>
      <c r="DP124" s="4">
        <v>75.599999999999994</v>
      </c>
      <c r="DQ124" s="12">
        <v>76.900000000000006</v>
      </c>
      <c r="DR124" s="20">
        <v>0.33333333333333265</v>
      </c>
      <c r="DS124" s="49">
        <f t="shared" si="44"/>
        <v>0.42553191489361719</v>
      </c>
      <c r="DT124" s="20">
        <v>-5.5212959999999998E-2</v>
      </c>
      <c r="DU124" s="4">
        <v>22</v>
      </c>
      <c r="DV124" s="4">
        <v>7</v>
      </c>
      <c r="DW124" s="12">
        <v>6.45</v>
      </c>
      <c r="DX124" s="4">
        <f t="shared" si="34"/>
        <v>15</v>
      </c>
      <c r="DY124" s="49">
        <f t="shared" si="35"/>
        <v>0.68181818181818177</v>
      </c>
      <c r="DZ124" s="16">
        <f t="shared" si="36"/>
        <v>0.75</v>
      </c>
      <c r="EA124" s="16">
        <f t="shared" si="37"/>
        <v>0.83333333333333337</v>
      </c>
      <c r="EB124" s="16">
        <f t="shared" si="38"/>
        <v>0.20076717676229866</v>
      </c>
      <c r="EC124" s="16">
        <f t="shared" si="39"/>
        <v>0.2433336164139801</v>
      </c>
      <c r="ED124" s="16">
        <f t="shared" si="40"/>
        <v>0.31487632435355389</v>
      </c>
      <c r="EE124" s="20">
        <f t="shared" si="41"/>
        <v>3.1428571428571428</v>
      </c>
      <c r="EF124" s="20">
        <f t="shared" si="42"/>
        <v>1.1451323043030028</v>
      </c>
      <c r="EG124" s="16">
        <v>0.40670536000000002</v>
      </c>
      <c r="EH124" s="4">
        <v>164</v>
      </c>
      <c r="EI124" s="4">
        <v>26</v>
      </c>
      <c r="EJ124" s="4">
        <v>16</v>
      </c>
      <c r="EK124" s="32">
        <v>9</v>
      </c>
      <c r="EL124" s="4">
        <v>7</v>
      </c>
      <c r="EM124" s="55">
        <v>0.73076923076923073</v>
      </c>
      <c r="EN124" s="12">
        <v>2.5</v>
      </c>
      <c r="EO124" s="12">
        <v>4.7</v>
      </c>
      <c r="EP124" s="4" t="s">
        <v>640</v>
      </c>
      <c r="EQ124" s="20">
        <v>-41.17</v>
      </c>
      <c r="ER124" s="12">
        <v>8</v>
      </c>
      <c r="ES124" s="12">
        <v>6</v>
      </c>
      <c r="ET124" s="4">
        <v>4.0999999999999996</v>
      </c>
      <c r="EU124" s="4">
        <v>4.8</v>
      </c>
      <c r="EV124" s="4">
        <v>4.3</v>
      </c>
      <c r="EW124" s="20">
        <f t="shared" si="45"/>
        <v>5.44</v>
      </c>
      <c r="EY124" s="4">
        <v>0.91800000000000004</v>
      </c>
      <c r="EZ124" s="4">
        <v>102</v>
      </c>
      <c r="FA124" s="4">
        <v>79.2</v>
      </c>
      <c r="FB124" s="4">
        <v>106</v>
      </c>
      <c r="FC124" s="4">
        <v>108</v>
      </c>
      <c r="FE124" s="4">
        <v>25</v>
      </c>
      <c r="FF124" s="4">
        <v>2.1</v>
      </c>
      <c r="FG124" s="4">
        <v>71</v>
      </c>
      <c r="FH124" s="12">
        <v>99</v>
      </c>
      <c r="FI124" s="12">
        <v>99</v>
      </c>
      <c r="FK124" s="4">
        <v>82.4</v>
      </c>
      <c r="FM124" s="4">
        <v>108</v>
      </c>
      <c r="FN124" s="4">
        <v>100</v>
      </c>
      <c r="FO124" s="4">
        <v>0.71799999999999997</v>
      </c>
      <c r="FP124" s="4">
        <v>0.1</v>
      </c>
      <c r="FR124" s="4">
        <v>48</v>
      </c>
      <c r="FS124" s="4">
        <v>29</v>
      </c>
      <c r="FT124" s="4">
        <v>77</v>
      </c>
      <c r="FU124" s="4">
        <v>38.799999999999997</v>
      </c>
      <c r="FV124" s="12">
        <v>29.2</v>
      </c>
      <c r="FW124" s="4">
        <v>17</v>
      </c>
      <c r="FX124" s="4">
        <v>9</v>
      </c>
    </row>
    <row r="125" spans="1:180">
      <c r="A125" s="4" t="s">
        <v>641</v>
      </c>
      <c r="B125" s="4" t="s">
        <v>414</v>
      </c>
      <c r="C125" s="4">
        <v>0</v>
      </c>
      <c r="D125" s="4">
        <v>0</v>
      </c>
      <c r="E125" s="4">
        <v>0</v>
      </c>
      <c r="F125" s="4">
        <v>0</v>
      </c>
      <c r="G125" s="4">
        <v>1</v>
      </c>
      <c r="H125" s="4">
        <v>0</v>
      </c>
      <c r="I125" s="4">
        <v>0</v>
      </c>
      <c r="J125" s="4">
        <v>0</v>
      </c>
      <c r="K125" s="4">
        <v>0</v>
      </c>
      <c r="L125" s="4">
        <v>0</v>
      </c>
      <c r="M125" s="4">
        <v>0</v>
      </c>
      <c r="N125" s="4">
        <v>1</v>
      </c>
      <c r="O125" s="4">
        <v>0</v>
      </c>
      <c r="P125" s="4">
        <v>0</v>
      </c>
      <c r="Q125" s="4">
        <v>0</v>
      </c>
      <c r="R125" s="20">
        <v>5.4242424242424239</v>
      </c>
      <c r="S125" s="20">
        <v>1.0909090909090908</v>
      </c>
      <c r="T125" s="4">
        <v>3.28</v>
      </c>
      <c r="U125" s="5">
        <v>4238000</v>
      </c>
      <c r="V125" s="12">
        <v>2.6</v>
      </c>
      <c r="W125" s="12">
        <v>7.4</v>
      </c>
      <c r="X125" s="12">
        <v>7.3</v>
      </c>
      <c r="Y125" s="12">
        <v>6.2</v>
      </c>
      <c r="Z125" s="12">
        <v>4.8</v>
      </c>
      <c r="AA125" s="12">
        <v>4</v>
      </c>
      <c r="AB125" s="12">
        <v>5.65</v>
      </c>
      <c r="AC125" s="12">
        <v>0.8</v>
      </c>
      <c r="AD125" s="12">
        <v>2.7</v>
      </c>
      <c r="AE125" s="12">
        <v>-3.3</v>
      </c>
      <c r="AF125" s="12">
        <v>39.6</v>
      </c>
      <c r="AG125" s="12">
        <v>59.4</v>
      </c>
      <c r="AH125" s="12">
        <v>49.5</v>
      </c>
      <c r="AI125" s="12">
        <v>19.8</v>
      </c>
      <c r="AJ125" s="12">
        <v>5</v>
      </c>
      <c r="AK125" s="4">
        <v>65.3</v>
      </c>
      <c r="AL125" s="20">
        <v>2.0739999999999998</v>
      </c>
      <c r="AM125" s="20">
        <v>3.7759999999999998</v>
      </c>
      <c r="AN125" s="20">
        <v>2.9249999999999998</v>
      </c>
      <c r="AO125" s="20">
        <f>AM125-AL125</f>
        <v>1.702</v>
      </c>
      <c r="AP125" s="5">
        <v>1642000</v>
      </c>
      <c r="AQ125" s="14">
        <v>3.5</v>
      </c>
      <c r="AR125" s="14">
        <v>34.1</v>
      </c>
      <c r="AS125" s="14">
        <v>40.5</v>
      </c>
      <c r="AT125" s="14">
        <v>49.4</v>
      </c>
      <c r="AU125" s="14">
        <v>51</v>
      </c>
      <c r="AV125" s="14">
        <v>18.7</v>
      </c>
      <c r="AW125" s="14">
        <v>26.5</v>
      </c>
      <c r="AX125" s="5">
        <v>3190.601251</v>
      </c>
      <c r="AY125" s="5">
        <v>2231.4072809999998</v>
      </c>
      <c r="AZ125" s="5">
        <v>2292.45228</v>
      </c>
      <c r="BB125" s="27">
        <v>0.80572851805728518</v>
      </c>
      <c r="BC125" s="20">
        <v>0.89977220956719817</v>
      </c>
      <c r="BI125" s="5">
        <v>1606</v>
      </c>
      <c r="BJ125" s="5">
        <v>1294</v>
      </c>
      <c r="BK125" s="5">
        <v>1450</v>
      </c>
      <c r="BL125" s="5">
        <v>1756</v>
      </c>
      <c r="BM125" s="5">
        <v>1580</v>
      </c>
      <c r="BN125" s="5">
        <v>1571.2546139999999</v>
      </c>
      <c r="BO125" s="5">
        <v>770.71001420000005</v>
      </c>
      <c r="BP125" s="5">
        <v>380</v>
      </c>
      <c r="BQ125" s="20">
        <v>50.32</v>
      </c>
      <c r="BR125" s="20">
        <v>56.92</v>
      </c>
      <c r="BS125" s="12">
        <v>37.465865647187329</v>
      </c>
      <c r="BT125" s="12">
        <v>87.323943661971825</v>
      </c>
      <c r="BU125" s="12">
        <v>5.8876003568242643</v>
      </c>
      <c r="BV125" s="12">
        <v>66.5</v>
      </c>
      <c r="BW125" s="12">
        <v>95</v>
      </c>
      <c r="BX125" s="12">
        <v>33.6</v>
      </c>
      <c r="BY125" s="12" t="s">
        <v>404</v>
      </c>
      <c r="BZ125" s="12">
        <v>32.4</v>
      </c>
      <c r="CA125" s="12" t="s">
        <v>404</v>
      </c>
      <c r="CB125" s="12">
        <v>75.8</v>
      </c>
      <c r="CC125" s="12">
        <v>93</v>
      </c>
      <c r="CD125" s="12">
        <v>56</v>
      </c>
      <c r="CE125" s="32">
        <v>50</v>
      </c>
      <c r="CF125" s="32">
        <v>32</v>
      </c>
      <c r="CG125" s="27">
        <v>1.5625</v>
      </c>
      <c r="CH125" s="5">
        <v>280000</v>
      </c>
      <c r="CI125" s="5"/>
      <c r="CK125" s="12">
        <v>23.4</v>
      </c>
      <c r="CM125" s="12">
        <v>48.2</v>
      </c>
      <c r="CQ125" s="4" t="s">
        <v>415</v>
      </c>
      <c r="CR125" s="4">
        <v>2</v>
      </c>
      <c r="CS125" s="4" t="s">
        <v>416</v>
      </c>
      <c r="CT125" s="4" t="s">
        <v>417</v>
      </c>
      <c r="CU125" s="12">
        <v>38.299999999999997</v>
      </c>
      <c r="CV125" s="4">
        <v>4</v>
      </c>
      <c r="CW125" s="4">
        <v>4</v>
      </c>
      <c r="CX125" s="20">
        <v>0.27245387515293562</v>
      </c>
      <c r="CY125" s="4">
        <v>39</v>
      </c>
      <c r="CZ125" s="4">
        <v>60</v>
      </c>
      <c r="DA125" s="4">
        <v>78</v>
      </c>
      <c r="DB125" s="4">
        <v>158</v>
      </c>
      <c r="DD125" s="4">
        <v>32</v>
      </c>
      <c r="DE125" s="4">
        <v>80</v>
      </c>
      <c r="DF125" s="4">
        <v>76</v>
      </c>
      <c r="DG125" s="12">
        <v>61.811550140000001</v>
      </c>
      <c r="DH125" s="12">
        <v>27.70680046</v>
      </c>
      <c r="DI125" s="12">
        <v>44.759175300000003</v>
      </c>
      <c r="DJ125" s="12">
        <v>-34.104749679999998</v>
      </c>
      <c r="DM125" s="4">
        <v>25</v>
      </c>
      <c r="DN125" s="16">
        <v>0.11189793825000001</v>
      </c>
      <c r="DO125" s="12">
        <v>47</v>
      </c>
      <c r="DP125" s="4">
        <v>67.099999999999994</v>
      </c>
      <c r="DQ125" s="12">
        <v>67.900000000000006</v>
      </c>
      <c r="DR125" s="20">
        <v>0.5289473684210525</v>
      </c>
      <c r="DS125" s="49">
        <f t="shared" si="44"/>
        <v>0.55000000000000016</v>
      </c>
      <c r="DT125" s="20">
        <v>0.10529400999999999</v>
      </c>
      <c r="DU125" s="4">
        <v>140</v>
      </c>
      <c r="DV125" s="4">
        <v>44</v>
      </c>
      <c r="DW125" s="12">
        <v>43.76</v>
      </c>
      <c r="DX125" s="4">
        <f t="shared" si="34"/>
        <v>96</v>
      </c>
      <c r="DY125" s="49">
        <f t="shared" si="35"/>
        <v>0.68571428571428572</v>
      </c>
      <c r="DZ125" s="16">
        <f t="shared" si="36"/>
        <v>0.69565217391304346</v>
      </c>
      <c r="EA125" s="16">
        <f t="shared" si="37"/>
        <v>0.70588235294117652</v>
      </c>
      <c r="EB125" s="16">
        <f t="shared" si="38"/>
        <v>0.20292723185605163</v>
      </c>
      <c r="EC125" s="16">
        <f t="shared" si="39"/>
        <v>0.20880543204909335</v>
      </c>
      <c r="ED125" s="16">
        <f t="shared" si="40"/>
        <v>0.21506118224081233</v>
      </c>
      <c r="EE125" s="20">
        <f t="shared" si="41"/>
        <v>3.1818181818181817</v>
      </c>
      <c r="EF125" s="20">
        <f t="shared" si="42"/>
        <v>1.1574527886910428</v>
      </c>
      <c r="EG125" s="16">
        <v>-0.21975072000000001</v>
      </c>
      <c r="EH125" s="4">
        <v>73</v>
      </c>
      <c r="EI125" s="4">
        <v>209</v>
      </c>
      <c r="EJ125" s="4">
        <v>143</v>
      </c>
      <c r="EK125" s="32">
        <v>60</v>
      </c>
      <c r="EL125" s="4">
        <v>57</v>
      </c>
      <c r="EM125" s="55">
        <v>0.72727272727272729</v>
      </c>
      <c r="EN125" s="12">
        <v>1.9</v>
      </c>
      <c r="EO125" s="12">
        <v>5.7</v>
      </c>
      <c r="EP125" s="4" t="s">
        <v>642</v>
      </c>
      <c r="EQ125" s="20">
        <v>12.06</v>
      </c>
      <c r="ER125" s="4">
        <v>3.3</v>
      </c>
      <c r="ES125" s="12">
        <v>2</v>
      </c>
      <c r="ET125" s="4">
        <v>1.8</v>
      </c>
      <c r="EU125" s="4">
        <v>3.6</v>
      </c>
      <c r="EV125" s="4">
        <v>6.4</v>
      </c>
      <c r="EW125" s="20">
        <f t="shared" si="45"/>
        <v>3.4200000000000004</v>
      </c>
      <c r="EY125" s="4">
        <v>0.51500000000000001</v>
      </c>
      <c r="EZ125" s="4">
        <v>100</v>
      </c>
      <c r="FA125" s="4">
        <v>69.7</v>
      </c>
      <c r="FB125" s="4">
        <v>126</v>
      </c>
      <c r="FC125" s="4">
        <v>104</v>
      </c>
      <c r="FD125" s="4">
        <v>61</v>
      </c>
      <c r="FE125" s="4">
        <v>160</v>
      </c>
      <c r="FF125" s="4">
        <v>4.2</v>
      </c>
      <c r="FG125" s="4">
        <v>61</v>
      </c>
      <c r="FH125" s="12">
        <v>66</v>
      </c>
      <c r="FI125" s="4">
        <v>64.3</v>
      </c>
      <c r="FJ125" s="4">
        <v>115</v>
      </c>
      <c r="FK125" s="4">
        <v>56.1</v>
      </c>
      <c r="FM125" s="4">
        <v>132</v>
      </c>
      <c r="FN125" s="4">
        <v>110</v>
      </c>
      <c r="FO125" s="4" t="s">
        <v>516</v>
      </c>
      <c r="FP125" s="4">
        <v>4.5</v>
      </c>
      <c r="FQ125" s="4">
        <v>3.3</v>
      </c>
      <c r="FR125" s="4">
        <v>23</v>
      </c>
      <c r="FS125" s="4">
        <v>25</v>
      </c>
      <c r="FT125" s="4">
        <v>51</v>
      </c>
      <c r="FU125" s="4">
        <v>29.5</v>
      </c>
      <c r="FV125" s="12">
        <v>10.8</v>
      </c>
      <c r="FW125" s="4">
        <v>109</v>
      </c>
      <c r="FX125" s="4">
        <v>127</v>
      </c>
    </row>
    <row r="126" spans="1:180">
      <c r="A126" s="4" t="s">
        <v>643</v>
      </c>
      <c r="B126" s="4" t="s">
        <v>4</v>
      </c>
      <c r="C126" s="4">
        <v>0</v>
      </c>
      <c r="D126" s="4">
        <v>0</v>
      </c>
      <c r="E126" s="4">
        <v>0</v>
      </c>
      <c r="F126" s="4">
        <v>1</v>
      </c>
      <c r="G126" s="4">
        <v>0</v>
      </c>
      <c r="H126" s="4">
        <v>0</v>
      </c>
      <c r="I126" s="4">
        <v>0</v>
      </c>
      <c r="J126" s="4">
        <v>0</v>
      </c>
      <c r="K126" s="4">
        <v>0</v>
      </c>
      <c r="L126" s="4">
        <v>0</v>
      </c>
      <c r="M126" s="4">
        <v>0</v>
      </c>
      <c r="N126" s="4">
        <v>1</v>
      </c>
      <c r="O126" s="4">
        <v>0</v>
      </c>
      <c r="P126" s="4">
        <v>0</v>
      </c>
      <c r="Q126" s="4">
        <v>0</v>
      </c>
      <c r="R126" s="20">
        <v>6.5757575757575761</v>
      </c>
      <c r="S126" s="20">
        <v>0.48484848484848486</v>
      </c>
      <c r="U126" s="5">
        <v>9465000</v>
      </c>
      <c r="V126" s="12">
        <v>3.4</v>
      </c>
      <c r="W126" s="12">
        <v>7.3</v>
      </c>
      <c r="X126" s="12">
        <v>7.3</v>
      </c>
      <c r="Y126" s="12">
        <v>8.1</v>
      </c>
      <c r="Z126" s="12">
        <v>7.3</v>
      </c>
      <c r="AA126" s="12">
        <v>7.2</v>
      </c>
      <c r="AB126" s="12">
        <v>7.25</v>
      </c>
      <c r="AC126" s="12">
        <v>-0.5</v>
      </c>
      <c r="AD126" s="12">
        <v>0.7</v>
      </c>
      <c r="AE126" s="12">
        <v>-9.9999999999999645E-2</v>
      </c>
      <c r="AF126" s="12">
        <v>5.8</v>
      </c>
      <c r="AG126" s="12">
        <v>16.100000000000001</v>
      </c>
      <c r="AH126" s="12">
        <v>10.95</v>
      </c>
      <c r="AI126" s="12">
        <v>10.3</v>
      </c>
      <c r="AJ126" s="12"/>
      <c r="AK126" s="4">
        <v>13.1</v>
      </c>
      <c r="AL126" s="20">
        <v>0.84599999999999997</v>
      </c>
      <c r="AM126" s="20">
        <v>0.54100000000000004</v>
      </c>
      <c r="AN126" s="20">
        <v>0.69350000000000001</v>
      </c>
      <c r="AO126" s="20">
        <f>AM126-AL126</f>
        <v>-0.30499999999999994</v>
      </c>
      <c r="AP126" s="5">
        <v>4497000</v>
      </c>
      <c r="AQ126" s="14">
        <v>3</v>
      </c>
      <c r="AR126" s="14">
        <v>49.9</v>
      </c>
      <c r="AS126" s="14">
        <v>47</v>
      </c>
      <c r="AT126" s="14">
        <v>56.2</v>
      </c>
      <c r="AU126" s="14">
        <v>53.5</v>
      </c>
      <c r="AV126" s="14">
        <v>43.8</v>
      </c>
      <c r="AW126" s="14">
        <v>41.5</v>
      </c>
      <c r="AX126" s="5">
        <v>1627.392527</v>
      </c>
      <c r="AY126" s="5">
        <v>882.88004869999997</v>
      </c>
      <c r="AZ126" s="5">
        <v>904.63942250000002</v>
      </c>
      <c r="BB126" s="27">
        <v>0.9492481203007519</v>
      </c>
      <c r="BC126" s="20">
        <v>1.3029801324503312</v>
      </c>
      <c r="BI126" s="5">
        <v>532</v>
      </c>
      <c r="BJ126" s="5">
        <v>505</v>
      </c>
      <c r="BK126" s="5">
        <v>518.5</v>
      </c>
      <c r="BL126" s="5">
        <v>604</v>
      </c>
      <c r="BM126" s="5">
        <v>787</v>
      </c>
      <c r="BN126" s="5">
        <v>709.84491109999999</v>
      </c>
      <c r="BO126" s="5">
        <v>268.33939120000002</v>
      </c>
      <c r="BP126" s="5">
        <v>200</v>
      </c>
      <c r="BQ126" s="20">
        <v>36.1</v>
      </c>
      <c r="BR126" s="20">
        <v>36.1</v>
      </c>
      <c r="CE126" s="32">
        <v>2</v>
      </c>
      <c r="CF126" s="32">
        <v>26</v>
      </c>
      <c r="CG126" s="27">
        <v>7.6923076923076927E-2</v>
      </c>
      <c r="CI126" s="5"/>
      <c r="CU126" s="12"/>
      <c r="CV126" s="4">
        <v>4</v>
      </c>
      <c r="CY126" s="4">
        <v>16</v>
      </c>
      <c r="CZ126" s="4">
        <v>40</v>
      </c>
      <c r="DA126" s="4">
        <v>64</v>
      </c>
      <c r="DB126" s="4">
        <v>146</v>
      </c>
      <c r="DE126" s="4">
        <v>35</v>
      </c>
      <c r="DF126" s="4">
        <v>28</v>
      </c>
      <c r="DG126" s="12">
        <v>94.200881960000004</v>
      </c>
      <c r="DH126" s="12">
        <v>89.909500120000004</v>
      </c>
      <c r="DI126" s="12">
        <v>92.055191040000011</v>
      </c>
      <c r="DJ126" s="12">
        <v>-4.2913818399999997</v>
      </c>
      <c r="DK126" s="20">
        <v>0.3</v>
      </c>
      <c r="DL126" s="4">
        <v>12.9</v>
      </c>
      <c r="DM126" s="4">
        <v>53</v>
      </c>
      <c r="DN126" s="16">
        <v>0.48789251251200005</v>
      </c>
      <c r="DO126" s="4">
        <v>35.299999999999997</v>
      </c>
      <c r="DP126" s="4">
        <v>46.7</v>
      </c>
      <c r="DQ126" s="12">
        <v>48.5</v>
      </c>
      <c r="DR126" s="20">
        <v>0.22937625754527174</v>
      </c>
      <c r="DS126" s="49">
        <f t="shared" si="44"/>
        <v>0.26559356136820927</v>
      </c>
      <c r="DT126" s="20">
        <v>-6.2335729999999999E-2</v>
      </c>
      <c r="DU126" s="4">
        <v>191</v>
      </c>
      <c r="DV126" s="4">
        <v>191</v>
      </c>
      <c r="DW126" s="12">
        <v>117.6</v>
      </c>
      <c r="DX126" s="4">
        <f t="shared" si="34"/>
        <v>0</v>
      </c>
      <c r="DY126" s="49">
        <f t="shared" si="35"/>
        <v>0</v>
      </c>
      <c r="DZ126" s="16">
        <f t="shared" si="36"/>
        <v>0</v>
      </c>
      <c r="EA126" s="16">
        <f t="shared" si="37"/>
        <v>0</v>
      </c>
      <c r="EB126" s="16">
        <f t="shared" si="38"/>
        <v>0</v>
      </c>
      <c r="EC126" s="16">
        <f t="shared" si="39"/>
        <v>0</v>
      </c>
      <c r="ED126" s="16">
        <f t="shared" si="40"/>
        <v>0</v>
      </c>
      <c r="EE126" s="20">
        <f t="shared" si="41"/>
        <v>1</v>
      </c>
      <c r="EF126" s="20">
        <f t="shared" si="42"/>
        <v>0</v>
      </c>
      <c r="EG126" s="16">
        <v>0.83461682000000004</v>
      </c>
      <c r="EH126" s="4">
        <v>1</v>
      </c>
      <c r="EI126" s="4">
        <v>320</v>
      </c>
      <c r="EJ126" s="4">
        <v>320</v>
      </c>
      <c r="EK126" s="32">
        <v>320</v>
      </c>
      <c r="EL126" s="4">
        <v>320</v>
      </c>
      <c r="EM126" s="55">
        <v>0</v>
      </c>
      <c r="EN126" s="12">
        <v>0</v>
      </c>
      <c r="EO126" s="12">
        <v>0</v>
      </c>
      <c r="EP126" s="4" t="s">
        <v>644</v>
      </c>
      <c r="EQ126" s="20">
        <v>13.32</v>
      </c>
      <c r="ER126" s="4">
        <v>3.6</v>
      </c>
      <c r="ES126" s="4">
        <v>3.9</v>
      </c>
      <c r="ET126" s="4">
        <v>4.0999999999999996</v>
      </c>
      <c r="EU126" s="4">
        <v>3.9</v>
      </c>
      <c r="EV126" s="12">
        <v>4</v>
      </c>
      <c r="EW126" s="20">
        <f t="shared" si="45"/>
        <v>3.9</v>
      </c>
      <c r="EY126" s="4">
        <v>0.193</v>
      </c>
      <c r="EZ126" s="4">
        <v>102</v>
      </c>
      <c r="FA126" s="4">
        <v>48.7</v>
      </c>
      <c r="FB126" s="4">
        <v>122</v>
      </c>
      <c r="FC126" s="4">
        <v>107</v>
      </c>
      <c r="FD126" s="4">
        <v>15</v>
      </c>
      <c r="FE126" s="4">
        <v>1200</v>
      </c>
      <c r="FF126" s="4">
        <v>7.4</v>
      </c>
      <c r="FG126" s="4">
        <v>94</v>
      </c>
      <c r="FH126" s="4">
        <v>5.6</v>
      </c>
      <c r="FI126" s="4">
        <v>20.5</v>
      </c>
      <c r="FK126" s="12">
        <v>10</v>
      </c>
      <c r="FM126" s="4">
        <v>385</v>
      </c>
      <c r="FN126" s="4">
        <v>61</v>
      </c>
      <c r="FP126" s="4">
        <v>49.9</v>
      </c>
      <c r="FQ126" s="4">
        <v>40.5</v>
      </c>
      <c r="FR126" s="4">
        <v>45</v>
      </c>
      <c r="FS126" s="4">
        <v>44</v>
      </c>
      <c r="FT126" s="4">
        <v>89</v>
      </c>
      <c r="FU126" s="4">
        <v>37.200000000000003</v>
      </c>
      <c r="FV126" s="12">
        <v>1.2</v>
      </c>
      <c r="FW126" s="4">
        <v>174</v>
      </c>
      <c r="FX126" s="4">
        <v>173</v>
      </c>
    </row>
    <row r="127" spans="1:180">
      <c r="A127" s="4" t="s">
        <v>645</v>
      </c>
      <c r="B127" s="4" t="s">
        <v>4</v>
      </c>
      <c r="C127" s="4">
        <v>0</v>
      </c>
      <c r="D127" s="4">
        <v>0</v>
      </c>
      <c r="E127" s="4">
        <v>0</v>
      </c>
      <c r="F127" s="4">
        <v>1</v>
      </c>
      <c r="G127" s="4">
        <v>0</v>
      </c>
      <c r="H127" s="4">
        <v>0</v>
      </c>
      <c r="I127" s="4">
        <v>0</v>
      </c>
      <c r="J127" s="4">
        <v>0</v>
      </c>
      <c r="K127" s="4">
        <v>0</v>
      </c>
      <c r="L127" s="4">
        <v>0</v>
      </c>
      <c r="M127" s="4">
        <v>0</v>
      </c>
      <c r="N127" s="4">
        <v>1</v>
      </c>
      <c r="O127" s="4">
        <v>0</v>
      </c>
      <c r="P127" s="4">
        <v>0</v>
      </c>
      <c r="Q127" s="4">
        <v>0</v>
      </c>
      <c r="R127" s="20">
        <v>4.8235294117647056</v>
      </c>
      <c r="S127" s="20">
        <v>2.5882352941176472</v>
      </c>
      <c r="T127" s="4">
        <v>3.35</v>
      </c>
      <c r="U127" s="5">
        <v>115020000</v>
      </c>
      <c r="V127" s="12">
        <v>3</v>
      </c>
      <c r="W127" s="12">
        <v>6.5</v>
      </c>
      <c r="X127" s="12">
        <v>6.5</v>
      </c>
      <c r="Y127" s="12">
        <v>6.5</v>
      </c>
      <c r="Z127" s="12">
        <v>6.2</v>
      </c>
      <c r="AA127" s="12">
        <v>6.1</v>
      </c>
      <c r="AB127" s="12">
        <v>6.3</v>
      </c>
      <c r="AC127" s="12">
        <v>0</v>
      </c>
      <c r="AD127" s="12">
        <v>0.4</v>
      </c>
      <c r="AE127" s="12">
        <v>-0.4</v>
      </c>
      <c r="AF127" s="12">
        <v>14.4</v>
      </c>
      <c r="AG127" s="12">
        <v>35</v>
      </c>
      <c r="AH127" s="12">
        <v>24.7</v>
      </c>
      <c r="AI127" s="12">
        <v>20.6</v>
      </c>
      <c r="AJ127" s="12"/>
      <c r="AK127" s="4">
        <v>55.6</v>
      </c>
      <c r="AL127" s="20"/>
      <c r="AM127" s="20"/>
      <c r="AN127" s="20"/>
      <c r="AO127" s="20"/>
      <c r="AP127" s="5">
        <v>45565000</v>
      </c>
      <c r="AQ127" s="14">
        <v>2.7</v>
      </c>
      <c r="AR127" s="14">
        <v>41.5</v>
      </c>
      <c r="AS127" s="14">
        <v>39.6</v>
      </c>
      <c r="AT127" s="14">
        <v>53.6</v>
      </c>
      <c r="AU127" s="14">
        <v>51</v>
      </c>
      <c r="AV127" s="14">
        <v>29.7</v>
      </c>
      <c r="AW127" s="14">
        <v>28.3</v>
      </c>
      <c r="AX127" s="5">
        <v>1059.6101080000001</v>
      </c>
      <c r="AY127" s="5">
        <v>971.64685020000002</v>
      </c>
      <c r="AZ127" s="5">
        <v>1025.0042040000001</v>
      </c>
      <c r="BA127" s="20">
        <v>1.7333333333333334</v>
      </c>
      <c r="BB127" s="27">
        <v>1.7548500881834215</v>
      </c>
      <c r="BC127" s="20">
        <v>1.1924095322153574</v>
      </c>
      <c r="BG127" s="5">
        <v>645</v>
      </c>
      <c r="BH127" s="5">
        <v>1118</v>
      </c>
      <c r="BI127" s="5">
        <v>567</v>
      </c>
      <c r="BJ127" s="5">
        <v>995</v>
      </c>
      <c r="BK127" s="5">
        <v>781</v>
      </c>
      <c r="BL127" s="5">
        <v>1133</v>
      </c>
      <c r="BM127" s="5">
        <v>1351</v>
      </c>
      <c r="BN127" s="5">
        <v>678.55310369999995</v>
      </c>
      <c r="BO127" s="5">
        <v>300.95912240000001</v>
      </c>
      <c r="BP127" s="5">
        <v>240</v>
      </c>
      <c r="BQ127" s="20">
        <v>38.549999999999997</v>
      </c>
      <c r="BR127" s="20">
        <v>45.15</v>
      </c>
      <c r="CE127" s="32">
        <v>17</v>
      </c>
      <c r="CF127" s="32">
        <v>61</v>
      </c>
      <c r="CG127" s="27">
        <v>0.27868852459016391</v>
      </c>
      <c r="CH127" s="5">
        <v>3520000</v>
      </c>
      <c r="CI127" s="5">
        <v>3000000</v>
      </c>
      <c r="CK127" s="12">
        <v>17.2</v>
      </c>
      <c r="CU127" s="12">
        <v>40</v>
      </c>
      <c r="CW127" s="4">
        <v>2</v>
      </c>
      <c r="CX127" s="20">
        <v>-0.16399837007560536</v>
      </c>
      <c r="CY127" s="4">
        <v>19</v>
      </c>
      <c r="CZ127" s="4">
        <v>40</v>
      </c>
      <c r="DA127" s="4">
        <v>58</v>
      </c>
      <c r="DB127" s="4">
        <v>121</v>
      </c>
      <c r="DC127" s="4">
        <v>33</v>
      </c>
      <c r="DE127" s="4">
        <v>40</v>
      </c>
      <c r="DG127" s="12">
        <v>73.156867980000001</v>
      </c>
      <c r="DH127" s="12">
        <v>43.008998869999999</v>
      </c>
      <c r="DI127" s="12">
        <v>58.082933425</v>
      </c>
      <c r="DJ127" s="12">
        <v>-30.147869110000002</v>
      </c>
      <c r="DK127" s="4">
        <v>0.37</v>
      </c>
      <c r="DL127" s="4">
        <v>70.900000000000006</v>
      </c>
      <c r="DM127" s="4">
        <v>60</v>
      </c>
      <c r="DN127" s="16">
        <v>0.34849760055000001</v>
      </c>
      <c r="DO127" s="4">
        <v>39.5</v>
      </c>
      <c r="DP127" s="4">
        <v>50.6</v>
      </c>
      <c r="DQ127" s="12">
        <v>50.1</v>
      </c>
      <c r="DR127" s="20">
        <v>0.24395604395604398</v>
      </c>
      <c r="DS127" s="49">
        <f t="shared" si="44"/>
        <v>0.232967032967033</v>
      </c>
      <c r="DT127" s="20">
        <v>-5.8631339999999997E-2</v>
      </c>
      <c r="DU127" s="4">
        <v>122</v>
      </c>
      <c r="DV127" s="4">
        <v>114</v>
      </c>
      <c r="DW127" s="12">
        <v>78.400000000000006</v>
      </c>
      <c r="DX127" s="4">
        <f t="shared" si="34"/>
        <v>8</v>
      </c>
      <c r="DY127" s="49">
        <f t="shared" si="35"/>
        <v>6.5573770491803282E-2</v>
      </c>
      <c r="DZ127" s="16">
        <f t="shared" si="36"/>
        <v>6.6666666666666666E-2</v>
      </c>
      <c r="EA127" s="16">
        <f t="shared" si="37"/>
        <v>6.7796610169491525E-2</v>
      </c>
      <c r="EB127" s="16">
        <f t="shared" si="38"/>
        <v>1.1890810464830908E-2</v>
      </c>
      <c r="EC127" s="16">
        <f t="shared" si="39"/>
        <v>1.2110187703672714E-2</v>
      </c>
      <c r="ED127" s="16">
        <f t="shared" si="40"/>
        <v>1.2337403152959144E-2</v>
      </c>
      <c r="EE127" s="20">
        <f t="shared" si="41"/>
        <v>1.0701754385964912</v>
      </c>
      <c r="EF127" s="20">
        <f t="shared" si="42"/>
        <v>6.7822596338761088E-2</v>
      </c>
      <c r="EG127" s="16">
        <v>0.91555016</v>
      </c>
      <c r="EH127" s="4">
        <v>14</v>
      </c>
      <c r="EI127" s="4">
        <v>204</v>
      </c>
      <c r="EJ127" s="4">
        <v>196</v>
      </c>
      <c r="EK127" s="32">
        <v>191</v>
      </c>
      <c r="EL127" s="4">
        <v>191</v>
      </c>
      <c r="EM127" s="55">
        <v>6.3725490196078427E-2</v>
      </c>
      <c r="EN127" s="12">
        <v>0.2</v>
      </c>
      <c r="EO127" s="12">
        <v>0.1</v>
      </c>
      <c r="EP127" s="4" t="s">
        <v>646</v>
      </c>
      <c r="EQ127" s="20">
        <v>9.0500000000000007</v>
      </c>
      <c r="ER127" s="4">
        <v>3.7</v>
      </c>
      <c r="ES127" s="4">
        <v>3.3</v>
      </c>
      <c r="ET127" s="4">
        <v>4.3</v>
      </c>
      <c r="EU127" s="4">
        <v>2.8</v>
      </c>
      <c r="EV127" s="4">
        <v>3.3</v>
      </c>
      <c r="EW127" s="20">
        <f t="shared" si="45"/>
        <v>3.4800000000000004</v>
      </c>
      <c r="EY127" s="4">
        <v>0.372</v>
      </c>
      <c r="EZ127" s="4">
        <v>102</v>
      </c>
      <c r="FA127" s="4">
        <v>52.6</v>
      </c>
      <c r="FB127" s="4">
        <v>119</v>
      </c>
      <c r="FC127" s="4">
        <v>107</v>
      </c>
      <c r="FD127" s="4">
        <v>31</v>
      </c>
      <c r="FE127" s="4">
        <v>1000</v>
      </c>
      <c r="FF127" s="4">
        <v>6.4</v>
      </c>
      <c r="FG127" s="4">
        <v>100</v>
      </c>
      <c r="FH127" s="4">
        <v>43.8</v>
      </c>
      <c r="FI127" s="4">
        <v>66.099999999999994</v>
      </c>
      <c r="FK127" s="4">
        <v>26.7</v>
      </c>
      <c r="FM127" s="4">
        <v>290</v>
      </c>
      <c r="FN127" s="4">
        <v>72</v>
      </c>
      <c r="FP127" s="4">
        <v>19.5</v>
      </c>
      <c r="FQ127" s="4">
        <v>12.8</v>
      </c>
      <c r="FR127" s="4">
        <v>37</v>
      </c>
      <c r="FS127" s="4">
        <v>35</v>
      </c>
      <c r="FT127" s="4">
        <v>25</v>
      </c>
      <c r="FU127" s="4">
        <v>29.5</v>
      </c>
      <c r="FW127" s="4">
        <v>141</v>
      </c>
      <c r="FX127" s="4">
        <v>141</v>
      </c>
    </row>
    <row r="128" spans="1:180">
      <c r="A128" s="4" t="s">
        <v>647</v>
      </c>
      <c r="B128" s="4" t="s">
        <v>407</v>
      </c>
      <c r="C128" s="4">
        <v>1</v>
      </c>
      <c r="D128" s="4">
        <v>0</v>
      </c>
      <c r="E128" s="4">
        <v>0</v>
      </c>
      <c r="F128" s="4">
        <v>0</v>
      </c>
      <c r="G128" s="4">
        <v>0</v>
      </c>
      <c r="H128" s="4">
        <v>0</v>
      </c>
      <c r="I128" s="4">
        <v>0</v>
      </c>
      <c r="J128" s="4">
        <v>0</v>
      </c>
      <c r="K128" s="4">
        <v>0</v>
      </c>
      <c r="L128" s="4">
        <v>0</v>
      </c>
      <c r="M128" s="4">
        <v>0</v>
      </c>
      <c r="N128" s="4">
        <v>0</v>
      </c>
      <c r="O128" s="4">
        <v>0</v>
      </c>
      <c r="P128" s="4">
        <v>0</v>
      </c>
      <c r="Q128" s="4">
        <v>0</v>
      </c>
      <c r="R128" s="20">
        <v>0</v>
      </c>
      <c r="S128" s="20">
        <v>10</v>
      </c>
      <c r="U128" s="5">
        <v>4348000</v>
      </c>
      <c r="V128" s="12">
        <v>0.4</v>
      </c>
      <c r="W128" s="12">
        <v>2.9</v>
      </c>
      <c r="X128" s="12">
        <v>2.9</v>
      </c>
      <c r="Y128" s="12">
        <v>1.8</v>
      </c>
      <c r="Z128" s="12">
        <v>2</v>
      </c>
      <c r="AA128" s="12">
        <v>1.9</v>
      </c>
      <c r="AB128" s="12">
        <v>2.4</v>
      </c>
      <c r="AC128" s="12">
        <v>2.4</v>
      </c>
      <c r="AD128" s="12">
        <v>-0.3</v>
      </c>
      <c r="AE128" s="12">
        <v>-1</v>
      </c>
      <c r="AF128" s="12">
        <v>49.9</v>
      </c>
      <c r="AG128" s="12">
        <v>72.3</v>
      </c>
      <c r="AH128" s="12">
        <v>61.1</v>
      </c>
      <c r="AI128" s="12">
        <v>22.4</v>
      </c>
      <c r="AJ128" s="12"/>
      <c r="AK128" s="12">
        <v>99</v>
      </c>
      <c r="AL128" s="20">
        <v>5.6260000000000003</v>
      </c>
      <c r="AM128" s="20">
        <v>10.382</v>
      </c>
      <c r="AN128" s="20">
        <v>8.0039999999999996</v>
      </c>
      <c r="AO128" s="20">
        <f>AM128-AL128</f>
        <v>4.7559999999999993</v>
      </c>
      <c r="AP128" s="5">
        <v>2238000</v>
      </c>
      <c r="AQ128" s="14">
        <v>0.9</v>
      </c>
      <c r="AR128" s="14">
        <v>47.5</v>
      </c>
      <c r="AS128" s="14">
        <v>52</v>
      </c>
      <c r="AT128" s="14">
        <v>57</v>
      </c>
      <c r="AU128" s="14">
        <v>56.3</v>
      </c>
      <c r="AV128" s="14">
        <v>38.200000000000003</v>
      </c>
      <c r="AW128" s="14">
        <v>46.8</v>
      </c>
      <c r="AX128" s="5">
        <v>8310.2265950000001</v>
      </c>
      <c r="AY128" s="5">
        <v>24916.842789999999</v>
      </c>
      <c r="AZ128" s="5">
        <v>27028.018840000001</v>
      </c>
      <c r="BA128" s="20">
        <v>2.5800885631394106</v>
      </c>
      <c r="BB128" s="27">
        <v>2.6563279857397504</v>
      </c>
      <c r="BC128" s="20">
        <v>3.9217343376814258</v>
      </c>
      <c r="BD128" s="5">
        <v>1004</v>
      </c>
      <c r="BE128" s="5">
        <v>1303</v>
      </c>
      <c r="BF128" s="5">
        <v>1762</v>
      </c>
      <c r="BG128" s="5">
        <v>6549</v>
      </c>
      <c r="BH128" s="5">
        <v>16897</v>
      </c>
      <c r="BI128" s="5">
        <v>5610</v>
      </c>
      <c r="BJ128" s="5">
        <v>14902</v>
      </c>
      <c r="BK128" s="5">
        <v>10256</v>
      </c>
      <c r="BL128" s="5">
        <v>5443</v>
      </c>
      <c r="BM128" s="5">
        <v>21346</v>
      </c>
      <c r="BN128" s="5">
        <v>17754.157039999998</v>
      </c>
      <c r="BO128" s="5">
        <v>25430.666389999999</v>
      </c>
      <c r="BP128" s="5">
        <v>34510</v>
      </c>
      <c r="BQ128" s="20">
        <v>34.21</v>
      </c>
      <c r="BR128" s="20">
        <v>34.21</v>
      </c>
      <c r="CE128" s="32">
        <v>324</v>
      </c>
      <c r="CF128" s="32">
        <v>1372</v>
      </c>
      <c r="CG128" s="27">
        <v>0.23615160349854228</v>
      </c>
      <c r="CH128" s="5">
        <v>1068000</v>
      </c>
      <c r="CI128" s="5">
        <v>971000</v>
      </c>
      <c r="CJ128" s="4">
        <v>10</v>
      </c>
      <c r="CK128" s="12">
        <v>51.7</v>
      </c>
      <c r="CL128" s="12">
        <v>57.7</v>
      </c>
      <c r="CN128" s="12">
        <v>50.7</v>
      </c>
      <c r="CO128" s="12">
        <v>55.7</v>
      </c>
      <c r="CQ128" s="4" t="s">
        <v>415</v>
      </c>
      <c r="CR128" s="4">
        <v>3</v>
      </c>
      <c r="CU128" s="12">
        <v>66</v>
      </c>
      <c r="CV128" s="4">
        <v>5</v>
      </c>
      <c r="CW128" s="4">
        <v>4</v>
      </c>
      <c r="CX128" s="20">
        <v>1.355676968507681</v>
      </c>
      <c r="CY128" s="4">
        <v>121</v>
      </c>
      <c r="CZ128" s="4">
        <v>156</v>
      </c>
      <c r="DA128" s="4">
        <v>186</v>
      </c>
      <c r="DB128" s="4">
        <v>384</v>
      </c>
      <c r="DG128" s="12">
        <v>19.829553600000001</v>
      </c>
      <c r="DH128" s="12">
        <v>6.2841000559999998</v>
      </c>
      <c r="DI128" s="12">
        <v>13.056826828</v>
      </c>
      <c r="DJ128" s="12">
        <v>-13.545453544000001</v>
      </c>
      <c r="DM128" s="4">
        <v>98</v>
      </c>
      <c r="DN128" s="16">
        <v>0.12795690291440001</v>
      </c>
      <c r="DO128" s="12">
        <v>73.400000000000006</v>
      </c>
      <c r="DP128" s="12">
        <v>77</v>
      </c>
      <c r="DQ128" s="12">
        <v>78.099999999999994</v>
      </c>
      <c r="DR128" s="20">
        <v>0.31034482758620657</v>
      </c>
      <c r="DS128" s="49">
        <f t="shared" si="44"/>
        <v>0.40517241379310265</v>
      </c>
      <c r="DT128" s="20">
        <v>-6.0446390000000003E-2</v>
      </c>
      <c r="DU128" s="4">
        <v>19</v>
      </c>
      <c r="DV128" s="4">
        <v>5</v>
      </c>
      <c r="DW128" s="12">
        <v>4.3</v>
      </c>
      <c r="DX128" s="4">
        <f t="shared" si="34"/>
        <v>14</v>
      </c>
      <c r="DY128" s="49">
        <f t="shared" si="35"/>
        <v>0.73684210526315785</v>
      </c>
      <c r="DZ128" s="16">
        <f t="shared" si="36"/>
        <v>0.82352941176470584</v>
      </c>
      <c r="EA128" s="16">
        <f t="shared" si="37"/>
        <v>0.93333333333333335</v>
      </c>
      <c r="EB128" s="16">
        <f t="shared" si="38"/>
        <v>0.23405539616284332</v>
      </c>
      <c r="EC128" s="16">
        <f t="shared" si="39"/>
        <v>0.3044712289690914</v>
      </c>
      <c r="ED128" s="16">
        <f t="shared" si="40"/>
        <v>0.47590142992537732</v>
      </c>
      <c r="EE128" s="20">
        <f t="shared" si="41"/>
        <v>3.8</v>
      </c>
      <c r="EF128" s="20">
        <f t="shared" si="42"/>
        <v>1.33500106673234</v>
      </c>
      <c r="EG128" s="16">
        <v>0.26548807000000002</v>
      </c>
      <c r="EH128" s="4">
        <v>175</v>
      </c>
      <c r="EI128" s="4">
        <v>23</v>
      </c>
      <c r="EJ128" s="4">
        <v>11</v>
      </c>
      <c r="EK128" s="32">
        <v>8</v>
      </c>
      <c r="EL128" s="4">
        <v>6</v>
      </c>
      <c r="EM128" s="55">
        <v>0.73913043478260865</v>
      </c>
      <c r="EN128" s="12">
        <v>3.8</v>
      </c>
      <c r="EO128" s="12">
        <v>4.0999999999999996</v>
      </c>
      <c r="EP128" s="4" t="s">
        <v>648</v>
      </c>
      <c r="EQ128" s="20">
        <v>59.55</v>
      </c>
      <c r="ER128" s="4">
        <v>5.7</v>
      </c>
      <c r="ES128" s="4">
        <v>4.8</v>
      </c>
      <c r="ET128" s="4">
        <v>3.9</v>
      </c>
      <c r="EU128" s="4">
        <v>3.4</v>
      </c>
      <c r="EV128" s="4">
        <v>3.6</v>
      </c>
      <c r="EW128" s="20">
        <f t="shared" si="45"/>
        <v>4.28</v>
      </c>
      <c r="EY128" s="4">
        <v>0.93400000000000005</v>
      </c>
      <c r="EZ128" s="4">
        <v>102</v>
      </c>
      <c r="FA128" s="4">
        <v>80.400000000000006</v>
      </c>
      <c r="FB128" s="4">
        <v>104</v>
      </c>
      <c r="FC128" s="4">
        <v>109</v>
      </c>
      <c r="FE128" s="4">
        <v>6</v>
      </c>
      <c r="FF128" s="4">
        <v>1.9</v>
      </c>
      <c r="FG128" s="4">
        <v>77</v>
      </c>
      <c r="FH128" s="12">
        <v>99</v>
      </c>
      <c r="FI128" s="12">
        <v>99</v>
      </c>
      <c r="FK128" s="4">
        <v>91.6</v>
      </c>
      <c r="FM128" s="4">
        <v>104</v>
      </c>
      <c r="FN128" s="4">
        <v>100</v>
      </c>
      <c r="FO128" s="4">
        <v>0.79500000000000004</v>
      </c>
      <c r="FP128" s="4">
        <v>0.1</v>
      </c>
      <c r="FR128" s="4">
        <v>29</v>
      </c>
      <c r="FS128" s="4">
        <v>45</v>
      </c>
      <c r="FT128" s="4">
        <v>81</v>
      </c>
      <c r="FU128" s="4">
        <v>42.1</v>
      </c>
      <c r="FV128" s="12">
        <v>36.4</v>
      </c>
      <c r="FW128" s="4">
        <v>7</v>
      </c>
      <c r="FX128" s="4">
        <v>3</v>
      </c>
    </row>
    <row r="129" spans="1:180">
      <c r="A129" s="4" t="s">
        <v>649</v>
      </c>
      <c r="B129" s="4" t="s">
        <v>403</v>
      </c>
      <c r="C129" s="4">
        <v>0</v>
      </c>
      <c r="D129" s="4">
        <v>0</v>
      </c>
      <c r="E129" s="4">
        <v>1</v>
      </c>
      <c r="F129" s="4">
        <v>0</v>
      </c>
      <c r="G129" s="4">
        <v>0</v>
      </c>
      <c r="H129" s="4">
        <v>0</v>
      </c>
      <c r="I129" s="4">
        <v>0</v>
      </c>
      <c r="J129" s="4">
        <v>0</v>
      </c>
      <c r="K129" s="4">
        <v>0</v>
      </c>
      <c r="L129" s="4">
        <v>0</v>
      </c>
      <c r="M129" s="4">
        <v>0</v>
      </c>
      <c r="N129" s="4">
        <v>1</v>
      </c>
      <c r="O129" s="4">
        <v>1</v>
      </c>
      <c r="P129" s="4">
        <v>0</v>
      </c>
      <c r="Q129" s="4">
        <v>0</v>
      </c>
      <c r="R129" s="20">
        <v>9.9142857142857146</v>
      </c>
      <c r="S129" s="20">
        <v>0</v>
      </c>
      <c r="U129" s="5">
        <v>2302000</v>
      </c>
      <c r="V129" s="12">
        <v>4.5</v>
      </c>
      <c r="W129" s="12">
        <v>7.2</v>
      </c>
      <c r="X129" s="12">
        <v>7.2</v>
      </c>
      <c r="Y129" s="12">
        <v>7.2</v>
      </c>
      <c r="Z129" s="12">
        <v>6.9</v>
      </c>
      <c r="AA129" s="12">
        <v>7.2</v>
      </c>
      <c r="AB129" s="12">
        <v>7.2</v>
      </c>
      <c r="AC129" s="12">
        <v>0</v>
      </c>
      <c r="AD129" s="12">
        <v>0</v>
      </c>
      <c r="AE129" s="12">
        <v>0</v>
      </c>
      <c r="AF129" s="12">
        <v>3.5</v>
      </c>
      <c r="AG129" s="12">
        <v>62.1</v>
      </c>
      <c r="AH129" s="12">
        <v>32.799999999999997</v>
      </c>
      <c r="AI129" s="12">
        <v>58.6</v>
      </c>
      <c r="AJ129" s="12"/>
      <c r="AK129" s="12">
        <v>35</v>
      </c>
      <c r="AL129" s="20"/>
      <c r="AM129" s="20"/>
      <c r="AN129" s="20"/>
      <c r="AO129" s="20"/>
      <c r="AP129" s="5">
        <v>623000</v>
      </c>
      <c r="AQ129" s="14">
        <v>3.9</v>
      </c>
      <c r="AR129" s="14">
        <v>29.8</v>
      </c>
      <c r="AS129" s="14">
        <v>26.5</v>
      </c>
      <c r="AT129" s="14">
        <v>51.9</v>
      </c>
      <c r="AU129" s="14">
        <v>43.3</v>
      </c>
      <c r="AV129" s="14">
        <v>4.0999999999999996</v>
      </c>
      <c r="AW129" s="14">
        <v>8.4</v>
      </c>
      <c r="BB129" s="27"/>
      <c r="BC129" s="20">
        <v>4.9401960784313728</v>
      </c>
      <c r="BI129" s="5"/>
      <c r="BJ129" s="5">
        <v>7564</v>
      </c>
      <c r="BK129" s="5">
        <v>7564</v>
      </c>
      <c r="BL129" s="5">
        <v>2040</v>
      </c>
      <c r="BM129" s="5">
        <v>10078</v>
      </c>
      <c r="BN129" s="5"/>
      <c r="BO129" s="5"/>
      <c r="BP129" s="5"/>
      <c r="CI129" s="5"/>
      <c r="CU129" s="12"/>
      <c r="DB129" s="4">
        <v>38</v>
      </c>
      <c r="DF129" s="4">
        <v>6</v>
      </c>
      <c r="DG129" s="12">
        <v>67.341819760000007</v>
      </c>
      <c r="DH129" s="12">
        <v>44.509899140000002</v>
      </c>
      <c r="DI129" s="12">
        <v>55.925859450000004</v>
      </c>
      <c r="DJ129" s="12">
        <v>-22.831920620000005</v>
      </c>
      <c r="DL129" s="4">
        <v>53.8</v>
      </c>
      <c r="DM129" s="4">
        <v>71</v>
      </c>
      <c r="DN129" s="16">
        <v>0.39707360209500003</v>
      </c>
      <c r="DO129" s="4">
        <v>40.1</v>
      </c>
      <c r="DP129" s="4">
        <v>69.8</v>
      </c>
      <c r="DQ129" s="12">
        <v>70.900000000000006</v>
      </c>
      <c r="DR129" s="20">
        <v>0.66146993318485514</v>
      </c>
      <c r="DS129" s="49">
        <f t="shared" si="44"/>
        <v>0.68596881959910927</v>
      </c>
      <c r="DT129" s="20">
        <v>0.25279173999999999</v>
      </c>
      <c r="DU129" s="4">
        <v>164</v>
      </c>
      <c r="DV129" s="4">
        <v>15</v>
      </c>
      <c r="DW129" s="12">
        <v>18.3</v>
      </c>
      <c r="DX129" s="4">
        <f t="shared" si="34"/>
        <v>149</v>
      </c>
      <c r="DY129" s="49">
        <f t="shared" si="35"/>
        <v>0.90853658536585369</v>
      </c>
      <c r="DZ129" s="16">
        <f t="shared" si="36"/>
        <v>0.91975308641975306</v>
      </c>
      <c r="EA129" s="16">
        <f t="shared" si="37"/>
        <v>0.93125000000000002</v>
      </c>
      <c r="EB129" s="16">
        <f t="shared" si="38"/>
        <v>0.41933861211391249</v>
      </c>
      <c r="EC129" s="16">
        <f t="shared" si="39"/>
        <v>0.44279543310043834</v>
      </c>
      <c r="ED129" s="16">
        <f t="shared" si="40"/>
        <v>0.4704937471746205</v>
      </c>
      <c r="EE129" s="20">
        <f t="shared" si="41"/>
        <v>10.933333333333334</v>
      </c>
      <c r="EF129" s="20">
        <f t="shared" si="42"/>
        <v>2.3918162267219887</v>
      </c>
      <c r="EG129" s="16">
        <v>-1.50662199</v>
      </c>
      <c r="EH129" s="4">
        <v>139</v>
      </c>
      <c r="EI129" s="4">
        <v>280</v>
      </c>
      <c r="EJ129" s="4">
        <v>95</v>
      </c>
      <c r="EK129" s="32">
        <v>25</v>
      </c>
      <c r="EL129" s="4">
        <v>18</v>
      </c>
      <c r="EM129" s="55">
        <v>0.93571428571428572</v>
      </c>
      <c r="EN129" s="12">
        <v>5.4</v>
      </c>
      <c r="EO129" s="12">
        <v>10.4</v>
      </c>
      <c r="EP129" s="4" t="s">
        <v>650</v>
      </c>
      <c r="EQ129" s="20">
        <v>27.37</v>
      </c>
      <c r="EZ129" s="4">
        <v>91</v>
      </c>
      <c r="FB129" s="4">
        <v>151</v>
      </c>
      <c r="FC129" s="4">
        <v>106</v>
      </c>
      <c r="FD129" s="4">
        <v>87</v>
      </c>
      <c r="FE129" s="4">
        <v>190</v>
      </c>
      <c r="FF129" s="4">
        <v>7.2</v>
      </c>
      <c r="FG129" s="4">
        <v>100</v>
      </c>
      <c r="FK129" s="4">
        <v>59.3</v>
      </c>
      <c r="FN129" s="4">
        <v>79</v>
      </c>
      <c r="FP129" s="4">
        <v>1.7</v>
      </c>
      <c r="FQ129" s="4">
        <v>1.8</v>
      </c>
      <c r="FR129" s="4">
        <v>6</v>
      </c>
      <c r="FS129" s="4">
        <v>12</v>
      </c>
      <c r="FT129" s="4">
        <v>9</v>
      </c>
      <c r="FW129" s="4">
        <v>91</v>
      </c>
      <c r="FX129" s="4">
        <v>88</v>
      </c>
    </row>
    <row r="130" spans="1:180">
      <c r="A130" s="4" t="s">
        <v>651</v>
      </c>
      <c r="B130" s="4" t="s">
        <v>403</v>
      </c>
      <c r="C130" s="4">
        <v>0</v>
      </c>
      <c r="D130" s="4">
        <v>0</v>
      </c>
      <c r="E130" s="4">
        <v>0</v>
      </c>
      <c r="F130" s="4">
        <v>0</v>
      </c>
      <c r="G130" s="4">
        <v>0</v>
      </c>
      <c r="H130" s="4">
        <v>0</v>
      </c>
      <c r="I130" s="4">
        <v>1</v>
      </c>
      <c r="J130" s="4">
        <v>0</v>
      </c>
      <c r="K130" s="4">
        <v>0</v>
      </c>
      <c r="L130" s="4">
        <v>0</v>
      </c>
      <c r="M130" s="4">
        <v>0</v>
      </c>
      <c r="N130" s="4">
        <v>1</v>
      </c>
      <c r="O130" s="4">
        <v>0</v>
      </c>
      <c r="P130" s="4">
        <v>0</v>
      </c>
      <c r="Q130" s="4">
        <v>0</v>
      </c>
      <c r="R130" s="20">
        <v>3</v>
      </c>
      <c r="S130" s="20">
        <v>2.8285714285714287</v>
      </c>
      <c r="T130" s="4">
        <v>3.28</v>
      </c>
      <c r="U130" s="5">
        <v>139973000</v>
      </c>
      <c r="V130" s="12">
        <v>3.1</v>
      </c>
      <c r="W130" s="12">
        <v>6.9</v>
      </c>
      <c r="X130" s="12">
        <v>6.9</v>
      </c>
      <c r="Y130" s="12">
        <v>6.8</v>
      </c>
      <c r="Z130" s="12">
        <v>5.9</v>
      </c>
      <c r="AA130" s="12">
        <v>5.2</v>
      </c>
      <c r="AB130" s="12">
        <v>6.05</v>
      </c>
      <c r="AC130" s="12">
        <v>0.1</v>
      </c>
      <c r="AD130" s="12">
        <v>1.7</v>
      </c>
      <c r="AE130" s="12">
        <v>-1.7</v>
      </c>
      <c r="AF130" s="12">
        <v>22.1</v>
      </c>
      <c r="AG130" s="12">
        <v>31.9</v>
      </c>
      <c r="AH130" s="12">
        <v>27</v>
      </c>
      <c r="AI130" s="12">
        <v>9.8000000000000007</v>
      </c>
      <c r="AJ130" s="12"/>
      <c r="AK130" s="4">
        <v>37.1</v>
      </c>
      <c r="AL130" s="20">
        <v>0.628</v>
      </c>
      <c r="AM130" s="20">
        <v>1.92</v>
      </c>
      <c r="AN130" s="20">
        <v>1.274</v>
      </c>
      <c r="AO130" s="20">
        <f t="shared" ref="AO130:AO137" si="46">AM130-AL130</f>
        <v>1.2919999999999998</v>
      </c>
      <c r="AP130" s="5">
        <v>51292000</v>
      </c>
      <c r="AQ130" s="14">
        <v>3.4</v>
      </c>
      <c r="AR130" s="14">
        <v>35.4</v>
      </c>
      <c r="AS130" s="14">
        <v>37.5</v>
      </c>
      <c r="AT130" s="14">
        <v>52.2</v>
      </c>
      <c r="AU130" s="14">
        <v>51.8</v>
      </c>
      <c r="AV130" s="14">
        <v>16.899999999999999</v>
      </c>
      <c r="AW130" s="14">
        <v>20.3</v>
      </c>
      <c r="AX130" s="5">
        <v>885.23659759999998</v>
      </c>
      <c r="AY130" s="5">
        <v>2013.861449</v>
      </c>
      <c r="AZ130" s="5">
        <v>2052.3109960000002</v>
      </c>
      <c r="BA130" s="20">
        <v>2.3827534039334344</v>
      </c>
      <c r="BB130" s="27">
        <v>2.1849529780564265</v>
      </c>
      <c r="BC130" s="20">
        <v>2.626829268292683</v>
      </c>
      <c r="BD130" s="5">
        <v>531</v>
      </c>
      <c r="BF130" s="5">
        <v>687</v>
      </c>
      <c r="BG130" s="5">
        <v>661</v>
      </c>
      <c r="BH130" s="5">
        <v>1575</v>
      </c>
      <c r="BI130" s="5">
        <v>638</v>
      </c>
      <c r="BJ130" s="5">
        <v>1394</v>
      </c>
      <c r="BK130" s="5">
        <v>1016</v>
      </c>
      <c r="BL130" s="5">
        <v>820</v>
      </c>
      <c r="BM130" s="5">
        <v>2154</v>
      </c>
      <c r="BN130" s="5">
        <v>1217.300497</v>
      </c>
      <c r="BO130" s="5">
        <v>387.3482626</v>
      </c>
      <c r="BP130" s="5">
        <v>480</v>
      </c>
      <c r="BQ130" s="20">
        <v>31.5</v>
      </c>
      <c r="BR130" s="20">
        <v>38.1</v>
      </c>
      <c r="CE130" s="32">
        <v>50</v>
      </c>
      <c r="CF130" s="32">
        <v>29</v>
      </c>
      <c r="CG130" s="27">
        <v>1.7241379310344827</v>
      </c>
      <c r="CH130" s="5">
        <v>984000</v>
      </c>
      <c r="CI130" s="5">
        <v>881000</v>
      </c>
      <c r="CJ130" s="4">
        <v>11.7</v>
      </c>
      <c r="CK130" s="12">
        <v>5.5</v>
      </c>
      <c r="CM130" s="12">
        <v>29</v>
      </c>
      <c r="CN130" s="12">
        <v>6.4</v>
      </c>
      <c r="CQ130" s="4" t="s">
        <v>476</v>
      </c>
      <c r="CR130" s="4">
        <v>1</v>
      </c>
      <c r="CU130" s="12"/>
      <c r="CV130" s="4">
        <v>2</v>
      </c>
      <c r="CW130" s="4">
        <v>3</v>
      </c>
      <c r="CX130" s="20">
        <v>-0.86147131122044673</v>
      </c>
      <c r="CY130" s="4">
        <v>27</v>
      </c>
      <c r="CZ130" s="4">
        <v>37</v>
      </c>
      <c r="DA130" s="4">
        <v>49</v>
      </c>
      <c r="DB130" s="4">
        <v>125</v>
      </c>
      <c r="DC130" s="4">
        <v>23</v>
      </c>
      <c r="DE130" s="4">
        <v>30</v>
      </c>
      <c r="DG130" s="12">
        <v>60.844715119999996</v>
      </c>
      <c r="DH130" s="12">
        <v>51.800899510000001</v>
      </c>
      <c r="DI130" s="12">
        <v>56.322807314999999</v>
      </c>
      <c r="DJ130" s="12">
        <v>-9.0438156099999958</v>
      </c>
      <c r="DK130" s="20">
        <v>0.5</v>
      </c>
      <c r="DL130" s="12">
        <v>14</v>
      </c>
      <c r="DM130" s="4">
        <v>46</v>
      </c>
      <c r="DN130" s="16">
        <v>0.25908491364899999</v>
      </c>
      <c r="DO130" s="4">
        <v>43.1</v>
      </c>
      <c r="DP130" s="4">
        <v>61.8</v>
      </c>
      <c r="DQ130" s="12">
        <v>64</v>
      </c>
      <c r="DR130" s="20">
        <v>0.4463007159904534</v>
      </c>
      <c r="DS130" s="49">
        <f t="shared" si="44"/>
        <v>0.49880668257756561</v>
      </c>
      <c r="DT130" s="20">
        <v>8.1963510000000003E-2</v>
      </c>
      <c r="DU130" s="4">
        <v>139</v>
      </c>
      <c r="DV130" s="4">
        <v>95</v>
      </c>
      <c r="DW130" s="12">
        <v>88.28</v>
      </c>
      <c r="DX130" s="4">
        <f t="shared" si="34"/>
        <v>44</v>
      </c>
      <c r="DY130" s="49">
        <f t="shared" si="35"/>
        <v>0.31654676258992803</v>
      </c>
      <c r="DZ130" s="16">
        <f t="shared" si="36"/>
        <v>0.32116788321167883</v>
      </c>
      <c r="EA130" s="16">
        <f t="shared" si="37"/>
        <v>0.32592592592592595</v>
      </c>
      <c r="EB130" s="16">
        <f t="shared" si="38"/>
        <v>6.6727131201315917E-2</v>
      </c>
      <c r="EC130" s="16">
        <f t="shared" si="39"/>
        <v>6.7996327178490523E-2</v>
      </c>
      <c r="ED130" s="16">
        <f t="shared" si="40"/>
        <v>6.9312892285190664E-2</v>
      </c>
      <c r="EE130" s="20">
        <f t="shared" si="41"/>
        <v>1.4631578947368422</v>
      </c>
      <c r="EF130" s="20">
        <f t="shared" si="42"/>
        <v>0.38059704153015073</v>
      </c>
      <c r="EG130" s="16">
        <v>0.55948394000000001</v>
      </c>
      <c r="EH130" s="4">
        <v>33</v>
      </c>
      <c r="EI130" s="4">
        <v>226</v>
      </c>
      <c r="EJ130" s="4">
        <v>161</v>
      </c>
      <c r="EK130" s="32">
        <v>137</v>
      </c>
      <c r="EL130" s="4">
        <v>136</v>
      </c>
      <c r="EM130" s="55">
        <v>0.39823008849557523</v>
      </c>
      <c r="EN130" s="12">
        <v>1.7</v>
      </c>
      <c r="EO130" s="12">
        <v>1.1000000000000001</v>
      </c>
      <c r="EP130" s="4" t="s">
        <v>652</v>
      </c>
      <c r="EQ130" s="20">
        <v>33.4</v>
      </c>
      <c r="ER130" s="4">
        <v>5.4</v>
      </c>
      <c r="ES130" s="4">
        <v>4.2</v>
      </c>
      <c r="ET130" s="4">
        <v>3.9</v>
      </c>
      <c r="EU130" s="4">
        <v>3.5</v>
      </c>
      <c r="EV130" s="4">
        <v>2.9</v>
      </c>
      <c r="EW130" s="20">
        <f>AVERAGE(ER130:EV130)</f>
        <v>3.9799999999999995</v>
      </c>
      <c r="EY130" s="4">
        <v>0.39200000000000002</v>
      </c>
      <c r="EZ130" s="4">
        <v>92</v>
      </c>
      <c r="FA130" s="4">
        <v>63.3</v>
      </c>
      <c r="FB130" s="4">
        <v>129</v>
      </c>
      <c r="FC130" s="4">
        <v>100</v>
      </c>
      <c r="FD130" s="4">
        <v>19</v>
      </c>
      <c r="FE130" s="4">
        <v>340</v>
      </c>
      <c r="FF130" s="4">
        <v>5.5</v>
      </c>
      <c r="FG130" s="4">
        <v>78</v>
      </c>
      <c r="FH130" s="4">
        <v>23.3</v>
      </c>
      <c r="FI130" s="12">
        <v>49</v>
      </c>
      <c r="FJ130" s="4">
        <v>217</v>
      </c>
      <c r="FK130" s="4">
        <v>10.1</v>
      </c>
      <c r="FM130" s="4">
        <v>246</v>
      </c>
      <c r="FN130" s="4">
        <v>44</v>
      </c>
      <c r="FO130" s="4">
        <v>0.189</v>
      </c>
      <c r="FP130" s="4">
        <v>4.5</v>
      </c>
      <c r="FQ130" s="4">
        <v>3.3</v>
      </c>
      <c r="FR130" s="4">
        <v>22</v>
      </c>
      <c r="FS130" s="4">
        <v>24</v>
      </c>
      <c r="FT130" s="4">
        <v>13</v>
      </c>
      <c r="FU130" s="4">
        <v>20.8</v>
      </c>
      <c r="FV130" s="12">
        <v>2</v>
      </c>
      <c r="FW130" s="4">
        <v>128</v>
      </c>
      <c r="FX130" s="4">
        <v>139</v>
      </c>
    </row>
    <row r="131" spans="1:180">
      <c r="A131" s="4" t="s">
        <v>653</v>
      </c>
      <c r="B131" s="4" t="s">
        <v>414</v>
      </c>
      <c r="C131" s="4">
        <v>0</v>
      </c>
      <c r="D131" s="4">
        <v>0</v>
      </c>
      <c r="E131" s="4">
        <v>0</v>
      </c>
      <c r="F131" s="4">
        <v>0</v>
      </c>
      <c r="G131" s="4">
        <v>1</v>
      </c>
      <c r="H131" s="4">
        <v>0</v>
      </c>
      <c r="I131" s="4">
        <v>0</v>
      </c>
      <c r="J131" s="4">
        <v>0</v>
      </c>
      <c r="K131" s="4">
        <v>0</v>
      </c>
      <c r="L131" s="4">
        <v>0</v>
      </c>
      <c r="M131" s="4">
        <v>0</v>
      </c>
      <c r="N131" s="4">
        <v>1</v>
      </c>
      <c r="O131" s="4">
        <v>1</v>
      </c>
      <c r="P131" s="4">
        <v>0</v>
      </c>
      <c r="Q131" s="4">
        <v>0</v>
      </c>
      <c r="R131" s="20">
        <v>4.3714285714285701</v>
      </c>
      <c r="S131" s="20">
        <v>2.2857142857142856</v>
      </c>
      <c r="T131" s="4">
        <v>2.93</v>
      </c>
      <c r="U131" s="5">
        <v>2677000</v>
      </c>
      <c r="V131" s="12">
        <v>2</v>
      </c>
      <c r="W131" s="12">
        <v>5.9</v>
      </c>
      <c r="X131" s="12">
        <v>5.9</v>
      </c>
      <c r="Y131" s="12">
        <v>3.8</v>
      </c>
      <c r="Z131" s="12">
        <v>2.8</v>
      </c>
      <c r="AA131" s="12">
        <v>2.7</v>
      </c>
      <c r="AB131" s="12">
        <v>4.3</v>
      </c>
      <c r="AC131" s="12">
        <v>2.2000000000000002</v>
      </c>
      <c r="AD131" s="12">
        <v>2.1</v>
      </c>
      <c r="AE131" s="12">
        <v>-3.2</v>
      </c>
      <c r="AF131" s="12">
        <v>41.2</v>
      </c>
      <c r="AG131" s="12">
        <v>53.7</v>
      </c>
      <c r="AH131" s="12">
        <v>47.45</v>
      </c>
      <c r="AI131" s="12">
        <v>12.5</v>
      </c>
      <c r="AJ131" s="12">
        <v>6</v>
      </c>
      <c r="AK131" s="4">
        <v>90.5</v>
      </c>
      <c r="AL131" s="20">
        <v>4.2629999999999999</v>
      </c>
      <c r="AM131" s="20">
        <v>6.3</v>
      </c>
      <c r="AN131" s="20">
        <v>5.2814999999999994</v>
      </c>
      <c r="AO131" s="20">
        <f t="shared" si="46"/>
        <v>2.0369999999999999</v>
      </c>
      <c r="AP131" s="5">
        <v>1095000</v>
      </c>
      <c r="AQ131" s="14">
        <v>3</v>
      </c>
      <c r="AR131" s="14">
        <v>35</v>
      </c>
      <c r="AS131" s="14">
        <v>42.2</v>
      </c>
      <c r="AT131" s="14">
        <v>48.2</v>
      </c>
      <c r="AU131" s="14">
        <v>53.2</v>
      </c>
      <c r="AV131" s="14">
        <v>21.2</v>
      </c>
      <c r="AW131" s="14">
        <v>28.3</v>
      </c>
      <c r="AX131" s="5">
        <v>2423.0010400000001</v>
      </c>
      <c r="AY131" s="5">
        <v>5712.6773810000004</v>
      </c>
      <c r="AZ131" s="5">
        <v>6341.3464670000003</v>
      </c>
      <c r="BB131" s="27">
        <v>1.8336507936507938</v>
      </c>
      <c r="BC131" s="20">
        <v>3.9817351598173514</v>
      </c>
      <c r="BI131" s="5">
        <v>1575</v>
      </c>
      <c r="BJ131" s="5">
        <v>2888</v>
      </c>
      <c r="BK131" s="5">
        <v>2231.5</v>
      </c>
      <c r="BL131" s="5">
        <v>1533</v>
      </c>
      <c r="BM131" s="5">
        <v>6104</v>
      </c>
      <c r="BN131" s="5">
        <v>5452.2812190000004</v>
      </c>
      <c r="BO131" s="5">
        <v>2623.8823389999998</v>
      </c>
      <c r="BP131" s="5">
        <v>3080</v>
      </c>
      <c r="BQ131" s="20">
        <v>52.43</v>
      </c>
      <c r="BR131" s="20">
        <v>52.43</v>
      </c>
      <c r="BS131" s="12">
        <v>48.341566690190547</v>
      </c>
      <c r="BT131" s="12">
        <v>95.202398800599696</v>
      </c>
      <c r="BU131" s="12">
        <v>6.666666666666667</v>
      </c>
      <c r="BV131" s="12">
        <v>86.8</v>
      </c>
      <c r="BW131" s="12">
        <v>87.7</v>
      </c>
      <c r="BX131" s="12">
        <v>85.8</v>
      </c>
      <c r="BY131" s="12">
        <v>30.698659139026113</v>
      </c>
      <c r="BZ131" s="12">
        <v>64.5</v>
      </c>
      <c r="CA131" s="12">
        <v>0.66666666666666674</v>
      </c>
      <c r="CB131" s="12">
        <v>93.2</v>
      </c>
      <c r="CC131" s="12">
        <v>98.6</v>
      </c>
      <c r="CD131" s="12">
        <v>86.5</v>
      </c>
      <c r="CE131" s="32">
        <v>178</v>
      </c>
      <c r="CF131" s="32">
        <v>94</v>
      </c>
      <c r="CG131" s="27">
        <v>1.8936170212765957</v>
      </c>
      <c r="CH131" s="5">
        <v>90000</v>
      </c>
      <c r="CI131" s="5"/>
      <c r="CK131" s="12">
        <v>14.2</v>
      </c>
      <c r="CL131" s="12">
        <v>20.100000000000001</v>
      </c>
      <c r="CM131" s="12">
        <v>29</v>
      </c>
      <c r="CU131" s="12">
        <v>16</v>
      </c>
      <c r="CV131" s="4">
        <v>2</v>
      </c>
      <c r="CW131" s="4">
        <v>3</v>
      </c>
      <c r="CX131" s="20">
        <v>-0.68209611269048709</v>
      </c>
      <c r="CY131" s="4">
        <v>67</v>
      </c>
      <c r="CZ131" s="4">
        <v>88</v>
      </c>
      <c r="DA131" s="4">
        <v>106</v>
      </c>
      <c r="DB131" s="4">
        <v>191</v>
      </c>
      <c r="DC131" s="4">
        <v>36</v>
      </c>
      <c r="DD131" s="4">
        <v>40</v>
      </c>
      <c r="DE131" s="4">
        <v>50</v>
      </c>
      <c r="DF131" s="4">
        <v>51</v>
      </c>
      <c r="DG131" s="12">
        <v>51.063423159999999</v>
      </c>
      <c r="DH131" s="12">
        <v>26.176300049999998</v>
      </c>
      <c r="DI131" s="12">
        <v>38.619861604999997</v>
      </c>
      <c r="DJ131" s="12">
        <v>-24.887123110000001</v>
      </c>
      <c r="DK131" s="4">
        <v>0.74</v>
      </c>
      <c r="DL131" s="12">
        <v>9</v>
      </c>
      <c r="DM131" s="4">
        <v>18</v>
      </c>
      <c r="DN131" s="16">
        <v>6.9515750888999986E-2</v>
      </c>
      <c r="DO131" s="4">
        <v>60.7</v>
      </c>
      <c r="DP131" s="4">
        <v>72.900000000000006</v>
      </c>
      <c r="DQ131" s="12">
        <v>73.599999999999994</v>
      </c>
      <c r="DR131" s="20">
        <v>0.50205761316872444</v>
      </c>
      <c r="DS131" s="49">
        <f t="shared" si="44"/>
        <v>0.53086419753086389</v>
      </c>
      <c r="DT131" s="20">
        <v>1.412306E-2</v>
      </c>
      <c r="DU131" s="4">
        <v>67</v>
      </c>
      <c r="DV131" s="4">
        <v>18</v>
      </c>
      <c r="DW131" s="12">
        <v>21.8</v>
      </c>
      <c r="DX131" s="4">
        <f t="shared" si="34"/>
        <v>49</v>
      </c>
      <c r="DY131" s="49">
        <f t="shared" si="35"/>
        <v>0.73134328358208955</v>
      </c>
      <c r="DZ131" s="16">
        <f t="shared" si="36"/>
        <v>0.75384615384615383</v>
      </c>
      <c r="EA131" s="16">
        <f t="shared" si="37"/>
        <v>0.77777777777777779</v>
      </c>
      <c r="EB131" s="16">
        <f t="shared" si="38"/>
        <v>0.23042969596662655</v>
      </c>
      <c r="EC131" s="16">
        <f t="shared" si="39"/>
        <v>0.24605503683172283</v>
      </c>
      <c r="ED131" s="16">
        <f t="shared" si="40"/>
        <v>0.26432027868350871</v>
      </c>
      <c r="EE131" s="20">
        <f t="shared" si="41"/>
        <v>3.7222222222222223</v>
      </c>
      <c r="EF131" s="20">
        <f t="shared" si="42"/>
        <v>1.3143208614948012</v>
      </c>
      <c r="EG131" s="16">
        <v>-0.13205643</v>
      </c>
      <c r="EH131" s="4">
        <v>133</v>
      </c>
      <c r="EI131" s="4">
        <v>104</v>
      </c>
      <c r="EJ131" s="4">
        <v>31</v>
      </c>
      <c r="EK131" s="32">
        <v>20</v>
      </c>
      <c r="EL131" s="4">
        <v>20</v>
      </c>
      <c r="EM131" s="55">
        <v>0.80769230769230771</v>
      </c>
      <c r="EN131" s="12">
        <v>6</v>
      </c>
      <c r="EO131" s="12">
        <v>2.7</v>
      </c>
      <c r="EP131" s="4" t="s">
        <v>654</v>
      </c>
      <c r="EQ131" s="20">
        <v>8.57</v>
      </c>
      <c r="ER131" s="4">
        <v>6.6</v>
      </c>
      <c r="ES131" s="4">
        <v>6.3</v>
      </c>
      <c r="ET131" s="4">
        <v>6.6</v>
      </c>
      <c r="EU131" s="4">
        <v>6.3</v>
      </c>
      <c r="EV131" s="12">
        <v>7</v>
      </c>
      <c r="EW131" s="20">
        <f>AVERAGE(ER131:EV131)</f>
        <v>6.56</v>
      </c>
      <c r="EY131" s="4">
        <v>0.80200000000000005</v>
      </c>
      <c r="EZ131" s="4">
        <v>97</v>
      </c>
      <c r="FA131" s="4">
        <v>75.3</v>
      </c>
      <c r="FB131" s="4">
        <v>113</v>
      </c>
      <c r="FC131" s="4">
        <v>106</v>
      </c>
      <c r="FD131" s="4">
        <v>86</v>
      </c>
      <c r="FE131" s="4">
        <v>55</v>
      </c>
      <c r="FF131" s="4">
        <v>2.6</v>
      </c>
      <c r="FG131" s="4">
        <v>48</v>
      </c>
      <c r="FH131" s="4">
        <v>89.7</v>
      </c>
      <c r="FI131" s="4">
        <v>91.2</v>
      </c>
      <c r="FJ131" s="4">
        <v>114</v>
      </c>
      <c r="FK131" s="4">
        <v>64.099999999999994</v>
      </c>
      <c r="FM131" s="4">
        <v>111</v>
      </c>
      <c r="FN131" s="4">
        <v>102</v>
      </c>
      <c r="FO131" s="4">
        <v>0.45900000000000002</v>
      </c>
      <c r="FP131" s="4">
        <v>4.4000000000000004</v>
      </c>
      <c r="FQ131" s="12">
        <v>1</v>
      </c>
      <c r="FR131" s="4">
        <v>25</v>
      </c>
      <c r="FS131" s="4">
        <v>32</v>
      </c>
      <c r="FT131" s="4">
        <v>37</v>
      </c>
      <c r="FU131" s="4">
        <v>27.5</v>
      </c>
      <c r="FV131" s="12">
        <v>9.6999999999999993</v>
      </c>
      <c r="FW131" s="4">
        <v>49</v>
      </c>
      <c r="FX131" s="4">
        <v>45</v>
      </c>
    </row>
    <row r="132" spans="1:180">
      <c r="A132" s="4" t="s">
        <v>655</v>
      </c>
      <c r="B132" s="4" t="s">
        <v>403</v>
      </c>
      <c r="C132" s="4">
        <v>0</v>
      </c>
      <c r="D132" s="4">
        <v>0</v>
      </c>
      <c r="E132" s="4">
        <v>0</v>
      </c>
      <c r="F132" s="4">
        <v>0</v>
      </c>
      <c r="G132" s="4">
        <v>0</v>
      </c>
      <c r="H132" s="4">
        <v>0</v>
      </c>
      <c r="I132" s="4">
        <v>0</v>
      </c>
      <c r="J132" s="4">
        <v>0</v>
      </c>
      <c r="K132" s="4">
        <v>0</v>
      </c>
      <c r="L132" s="4">
        <v>0</v>
      </c>
      <c r="M132" s="4">
        <v>1</v>
      </c>
      <c r="N132" s="4">
        <v>1</v>
      </c>
      <c r="O132" s="4">
        <v>0</v>
      </c>
      <c r="P132" s="4">
        <v>0</v>
      </c>
      <c r="Q132" s="4">
        <v>0</v>
      </c>
      <c r="R132" s="20">
        <v>0</v>
      </c>
      <c r="S132" s="20">
        <v>10</v>
      </c>
      <c r="T132" s="4">
        <v>5.84</v>
      </c>
      <c r="U132" s="5">
        <v>4400000</v>
      </c>
      <c r="V132" s="12">
        <v>2.2000000000000002</v>
      </c>
      <c r="W132" s="12">
        <v>6.3</v>
      </c>
      <c r="X132" s="12">
        <v>6.3</v>
      </c>
      <c r="Y132" s="12">
        <v>5.6</v>
      </c>
      <c r="Z132" s="12">
        <v>4.8</v>
      </c>
      <c r="AA132" s="12">
        <v>4.8</v>
      </c>
      <c r="AB132" s="12">
        <v>5.55</v>
      </c>
      <c r="AC132" s="12">
        <v>0.6</v>
      </c>
      <c r="AD132" s="12">
        <v>1</v>
      </c>
      <c r="AE132" s="12">
        <v>-1.5</v>
      </c>
      <c r="AF132" s="12">
        <v>2.7</v>
      </c>
      <c r="AG132" s="12">
        <v>15</v>
      </c>
      <c r="AH132" s="12">
        <v>8.85</v>
      </c>
      <c r="AI132" s="12">
        <v>12.3</v>
      </c>
      <c r="AJ132" s="12"/>
      <c r="AK132" s="4">
        <v>71.2</v>
      </c>
      <c r="AL132" s="20">
        <v>1.351</v>
      </c>
      <c r="AM132" s="20">
        <v>1.6539999999999999</v>
      </c>
      <c r="AN132" s="20">
        <v>1.5024999999999999</v>
      </c>
      <c r="AO132" s="20">
        <f t="shared" si="46"/>
        <v>0.30299999999999994</v>
      </c>
      <c r="AP132" s="5">
        <v>2160000</v>
      </c>
      <c r="AQ132" s="14">
        <v>2.2000000000000002</v>
      </c>
      <c r="AR132" s="14">
        <v>49.3</v>
      </c>
      <c r="AS132" s="14">
        <v>49.2</v>
      </c>
      <c r="AT132" s="14">
        <v>54.8</v>
      </c>
      <c r="AU132" s="14">
        <v>55.4</v>
      </c>
      <c r="AV132" s="14">
        <v>43.2</v>
      </c>
      <c r="AW132" s="14">
        <v>42.4</v>
      </c>
      <c r="AX132" s="5">
        <v>2585.0900740000002</v>
      </c>
      <c r="AY132" s="5">
        <v>3595.624855</v>
      </c>
      <c r="AZ132" s="5">
        <v>3314.5567590000001</v>
      </c>
      <c r="BB132" s="27">
        <v>1.1538461538461537</v>
      </c>
      <c r="BC132" s="20">
        <v>2.483274647887324</v>
      </c>
      <c r="BI132" s="5">
        <v>1235</v>
      </c>
      <c r="BJ132" s="5">
        <v>1425</v>
      </c>
      <c r="BK132" s="5">
        <v>1330</v>
      </c>
      <c r="BL132" s="5">
        <v>1136</v>
      </c>
      <c r="BM132" s="5">
        <v>2821</v>
      </c>
      <c r="BN132" s="5">
        <v>2307.8824810000001</v>
      </c>
      <c r="BO132" s="5">
        <v>1001.210096</v>
      </c>
      <c r="BP132" s="5">
        <v>1150</v>
      </c>
      <c r="CE132" s="32">
        <v>8</v>
      </c>
      <c r="CF132" s="32">
        <v>63</v>
      </c>
      <c r="CG132" s="27">
        <v>0.12698412698412698</v>
      </c>
      <c r="CI132" s="5"/>
      <c r="CU132" s="12"/>
      <c r="CV132" s="4">
        <v>1</v>
      </c>
      <c r="DB132" s="4">
        <v>58</v>
      </c>
      <c r="DC132" s="4">
        <v>10</v>
      </c>
      <c r="DE132" s="4">
        <v>75</v>
      </c>
      <c r="DG132" s="12">
        <v>89.561691280000005</v>
      </c>
      <c r="DH132" s="12">
        <v>79.185203549999997</v>
      </c>
      <c r="DI132" s="12">
        <v>84.373447415000001</v>
      </c>
      <c r="DJ132" s="12">
        <v>-10.376487730000008</v>
      </c>
      <c r="DM132" s="4">
        <v>58</v>
      </c>
      <c r="DN132" s="16">
        <v>0.48936599500699995</v>
      </c>
      <c r="DO132" s="4">
        <v>40.700000000000003</v>
      </c>
      <c r="DP132" s="12">
        <v>56</v>
      </c>
      <c r="DQ132" s="12">
        <v>57.9</v>
      </c>
      <c r="DR132" s="20">
        <v>0.34537246049661396</v>
      </c>
      <c r="DS132" s="49">
        <f t="shared" si="44"/>
        <v>0.3882618510158013</v>
      </c>
      <c r="DT132" s="20">
        <v>2.2402430000000001E-2</v>
      </c>
      <c r="DU132" s="4">
        <v>137</v>
      </c>
      <c r="DV132" s="4">
        <v>79</v>
      </c>
      <c r="DW132" s="12">
        <v>62.4</v>
      </c>
      <c r="DX132" s="4">
        <f t="shared" si="34"/>
        <v>58</v>
      </c>
      <c r="DY132" s="49">
        <f t="shared" si="35"/>
        <v>0.42335766423357662</v>
      </c>
      <c r="DZ132" s="16">
        <f t="shared" si="36"/>
        <v>0.42962962962962964</v>
      </c>
      <c r="EA132" s="16">
        <f t="shared" si="37"/>
        <v>0.43609022556390975</v>
      </c>
      <c r="EB132" s="16">
        <f t="shared" si="38"/>
        <v>9.6520699344216712E-2</v>
      </c>
      <c r="EC132" s="16">
        <f t="shared" si="39"/>
        <v>9.8553649841745999E-2</v>
      </c>
      <c r="ED132" s="16">
        <f t="shared" si="40"/>
        <v>0.10067220169195655</v>
      </c>
      <c r="EE132" s="20">
        <f t="shared" si="41"/>
        <v>1.7341772151898733</v>
      </c>
      <c r="EF132" s="20">
        <f t="shared" si="42"/>
        <v>0.55053307336110358</v>
      </c>
      <c r="EG132" s="16">
        <v>0.39435752000000002</v>
      </c>
      <c r="EH132" s="4">
        <v>44</v>
      </c>
      <c r="EI132" s="4">
        <v>204</v>
      </c>
      <c r="EJ132" s="4">
        <v>112</v>
      </c>
      <c r="EK132" s="32">
        <v>95</v>
      </c>
      <c r="EL132" s="4">
        <v>112</v>
      </c>
      <c r="EM132" s="55">
        <v>0.45098039215686275</v>
      </c>
      <c r="EN132" s="12">
        <v>3</v>
      </c>
      <c r="EO132" s="12">
        <v>0</v>
      </c>
      <c r="EP132" s="4" t="s">
        <v>656</v>
      </c>
      <c r="EQ132" s="20">
        <v>-9.3000000000000007</v>
      </c>
      <c r="EY132" s="4">
        <v>0.50800000000000001</v>
      </c>
      <c r="EZ132" s="4">
        <v>93</v>
      </c>
      <c r="FA132" s="4">
        <v>57.3</v>
      </c>
      <c r="FB132" s="4">
        <v>124</v>
      </c>
      <c r="FC132" s="4">
        <v>103</v>
      </c>
      <c r="FD132" s="4">
        <v>20</v>
      </c>
      <c r="FE132" s="4">
        <v>930</v>
      </c>
      <c r="FF132" s="4">
        <v>5</v>
      </c>
      <c r="FG132" s="4">
        <v>82</v>
      </c>
      <c r="FH132" s="4">
        <v>60.7</v>
      </c>
      <c r="FI132" s="4">
        <v>79.8</v>
      </c>
      <c r="FJ132" s="4">
        <v>244</v>
      </c>
      <c r="FK132" s="4">
        <v>17.399999999999999</v>
      </c>
      <c r="FM132" s="4">
        <v>176</v>
      </c>
      <c r="FN132" s="4">
        <v>78</v>
      </c>
      <c r="FO132" s="4">
        <v>0.23200000000000001</v>
      </c>
      <c r="FP132" s="4">
        <v>41.7</v>
      </c>
      <c r="FQ132" s="4">
        <v>26.6</v>
      </c>
      <c r="FR132" s="4">
        <v>42</v>
      </c>
      <c r="FS132" s="4">
        <v>41</v>
      </c>
      <c r="FT132" s="4">
        <v>64</v>
      </c>
      <c r="FU132" s="4">
        <v>34.799999999999997</v>
      </c>
      <c r="FV132" s="12">
        <v>1.8</v>
      </c>
      <c r="FW132" s="4">
        <v>126</v>
      </c>
      <c r="FX132" s="4">
        <v>128</v>
      </c>
    </row>
    <row r="133" spans="1:180">
      <c r="A133" s="4" t="s">
        <v>657</v>
      </c>
      <c r="B133" s="4" t="s">
        <v>414</v>
      </c>
      <c r="C133" s="4">
        <v>0</v>
      </c>
      <c r="D133" s="4">
        <v>0</v>
      </c>
      <c r="E133" s="4">
        <v>0</v>
      </c>
      <c r="F133" s="4">
        <v>0</v>
      </c>
      <c r="G133" s="4">
        <v>1</v>
      </c>
      <c r="H133" s="4">
        <v>0</v>
      </c>
      <c r="I133" s="4">
        <v>0</v>
      </c>
      <c r="J133" s="4">
        <v>0</v>
      </c>
      <c r="K133" s="4">
        <v>0</v>
      </c>
      <c r="L133" s="4">
        <v>0</v>
      </c>
      <c r="M133" s="4">
        <v>0</v>
      </c>
      <c r="N133" s="4">
        <v>1</v>
      </c>
      <c r="O133" s="4">
        <v>1</v>
      </c>
      <c r="P133" s="4">
        <v>0</v>
      </c>
      <c r="Q133" s="4">
        <v>0</v>
      </c>
      <c r="R133" s="20">
        <v>6.9428571428571431</v>
      </c>
      <c r="S133" s="20">
        <v>1.0857142857142856</v>
      </c>
      <c r="U133" s="5">
        <v>4957000</v>
      </c>
      <c r="V133" s="12">
        <v>2.9</v>
      </c>
      <c r="W133" s="12">
        <v>6.8</v>
      </c>
      <c r="X133" s="12">
        <v>6.5</v>
      </c>
      <c r="Y133" s="12">
        <v>5.2</v>
      </c>
      <c r="Z133" s="12">
        <v>4.0999999999999996</v>
      </c>
      <c r="AA133" s="12">
        <v>4.3</v>
      </c>
      <c r="AB133" s="12">
        <v>5.4</v>
      </c>
      <c r="AC133" s="12">
        <v>1.1000000000000001</v>
      </c>
      <c r="AD133" s="12">
        <v>1.2</v>
      </c>
      <c r="AE133" s="12">
        <v>-2.2000000000000002</v>
      </c>
      <c r="AF133" s="12">
        <v>35.6</v>
      </c>
      <c r="AG133" s="12">
        <v>48.7</v>
      </c>
      <c r="AH133" s="12">
        <v>42.15</v>
      </c>
      <c r="AI133" s="12">
        <v>13.1</v>
      </c>
      <c r="AJ133" s="12">
        <v>3</v>
      </c>
      <c r="AK133" s="4">
        <v>91.9</v>
      </c>
      <c r="AL133" s="20">
        <v>3.3519999999999999</v>
      </c>
      <c r="AM133" s="20">
        <v>4.7039999999999997</v>
      </c>
      <c r="AN133" s="20">
        <v>4.0279999999999996</v>
      </c>
      <c r="AO133" s="20">
        <f t="shared" si="46"/>
        <v>1.3519999999999999</v>
      </c>
      <c r="AP133" s="5">
        <v>1831000</v>
      </c>
      <c r="AQ133" s="14">
        <v>3</v>
      </c>
      <c r="AR133" s="14">
        <v>36.9</v>
      </c>
      <c r="AS133" s="14">
        <v>37.799999999999997</v>
      </c>
      <c r="AT133" s="14">
        <v>53.8</v>
      </c>
      <c r="AU133" s="14">
        <v>51.8</v>
      </c>
      <c r="AV133" s="14">
        <v>19.7</v>
      </c>
      <c r="AW133" s="14">
        <v>21.7</v>
      </c>
      <c r="AX133" s="5">
        <v>2169.0031159999999</v>
      </c>
      <c r="AY133" s="5">
        <v>5613.9559019999997</v>
      </c>
      <c r="AZ133" s="5">
        <v>5415.2324170000002</v>
      </c>
      <c r="BB133" s="27">
        <v>1.8079864061172473</v>
      </c>
      <c r="BC133" s="20">
        <v>2.8942622950819672</v>
      </c>
      <c r="BI133" s="5">
        <v>1177</v>
      </c>
      <c r="BJ133" s="5">
        <v>2128</v>
      </c>
      <c r="BK133" s="5">
        <v>1652.5</v>
      </c>
      <c r="BL133" s="5">
        <v>1220</v>
      </c>
      <c r="BM133" s="5">
        <v>3531</v>
      </c>
      <c r="BN133" s="5">
        <v>2662.8962649999999</v>
      </c>
      <c r="BO133" s="5">
        <v>925.77324759999999</v>
      </c>
      <c r="BP133" s="5">
        <v>1850</v>
      </c>
      <c r="BS133" s="12">
        <v>15.147569444444445</v>
      </c>
      <c r="BT133" s="12">
        <v>31.042654028436019</v>
      </c>
      <c r="BU133" s="12">
        <v>5.9589041095890405</v>
      </c>
      <c r="BV133" s="12">
        <v>43.6</v>
      </c>
      <c r="BW133" s="12">
        <v>70.099999999999994</v>
      </c>
      <c r="BX133" s="12">
        <v>12.8</v>
      </c>
      <c r="BY133" s="12" t="s">
        <v>404</v>
      </c>
      <c r="BZ133" s="12">
        <v>13.7</v>
      </c>
      <c r="CA133" s="12" t="s">
        <v>404</v>
      </c>
      <c r="CB133" s="12">
        <v>41</v>
      </c>
      <c r="CC133" s="12">
        <v>65</v>
      </c>
      <c r="CD133" s="12">
        <v>14</v>
      </c>
      <c r="CE133" s="32">
        <v>63</v>
      </c>
      <c r="CF133" s="32">
        <v>14</v>
      </c>
      <c r="CG133" s="27">
        <v>4.5</v>
      </c>
      <c r="CH133" s="5">
        <v>109000</v>
      </c>
      <c r="CI133" s="5"/>
      <c r="CK133" s="12">
        <v>9.3000000000000007</v>
      </c>
      <c r="CM133" s="12">
        <v>50.1</v>
      </c>
      <c r="CU133" s="12"/>
      <c r="CV133" s="4">
        <v>2</v>
      </c>
      <c r="CW133" s="4">
        <v>2</v>
      </c>
      <c r="CX133" s="20">
        <v>-0.76279941110416782</v>
      </c>
      <c r="CY133" s="4">
        <v>63</v>
      </c>
      <c r="CZ133" s="4">
        <v>84</v>
      </c>
      <c r="DA133" s="4">
        <v>102</v>
      </c>
      <c r="DB133" s="4">
        <v>174</v>
      </c>
      <c r="DC133" s="4">
        <v>19</v>
      </c>
      <c r="DE133" s="4">
        <v>50</v>
      </c>
      <c r="DG133" s="12">
        <v>56.635913850000001</v>
      </c>
      <c r="DH133" s="12">
        <v>39.022899629999998</v>
      </c>
      <c r="DI133" s="12">
        <v>47.829406739999996</v>
      </c>
      <c r="DJ133" s="12">
        <v>-17.613014220000004</v>
      </c>
      <c r="DK133" s="4">
        <v>0.77</v>
      </c>
      <c r="DL133" s="4">
        <v>3.4</v>
      </c>
      <c r="DM133" s="4">
        <v>15</v>
      </c>
      <c r="DN133" s="16">
        <v>7.1744110109999995E-2</v>
      </c>
      <c r="DO133" s="4">
        <v>63.8</v>
      </c>
      <c r="DP133" s="4">
        <v>70.099999999999994</v>
      </c>
      <c r="DQ133" s="12">
        <v>69.599999999999994</v>
      </c>
      <c r="DR133" s="20">
        <v>0.29716981132075454</v>
      </c>
      <c r="DS133" s="49">
        <f t="shared" si="44"/>
        <v>0.27358490566037719</v>
      </c>
      <c r="DT133" s="20">
        <v>-5.8939369999999998E-2</v>
      </c>
      <c r="DU133" s="4">
        <v>66</v>
      </c>
      <c r="DV133" s="4">
        <v>28</v>
      </c>
      <c r="DW133" s="12">
        <v>23.8</v>
      </c>
      <c r="DX133" s="4">
        <f t="shared" si="34"/>
        <v>38</v>
      </c>
      <c r="DY133" s="49">
        <f t="shared" si="35"/>
        <v>0.5757575757575758</v>
      </c>
      <c r="DZ133" s="16">
        <f t="shared" si="36"/>
        <v>0.59375</v>
      </c>
      <c r="EA133" s="16">
        <f t="shared" si="37"/>
        <v>0.61290322580645162</v>
      </c>
      <c r="EB133" s="16">
        <f t="shared" si="38"/>
        <v>0.1503301073736871</v>
      </c>
      <c r="EC133" s="16">
        <f t="shared" si="39"/>
        <v>0.15811335156634959</v>
      </c>
      <c r="ED133" s="16">
        <f t="shared" si="40"/>
        <v>0.16678745206086182</v>
      </c>
      <c r="EE133" s="20">
        <f t="shared" si="41"/>
        <v>2.3571428571428572</v>
      </c>
      <c r="EF133" s="20">
        <f t="shared" si="42"/>
        <v>0.85745023185122138</v>
      </c>
      <c r="EG133" s="16">
        <v>0.32980462999999999</v>
      </c>
      <c r="EH133" s="4">
        <v>100</v>
      </c>
      <c r="EI133" s="4">
        <v>90</v>
      </c>
      <c r="EJ133" s="4">
        <v>61</v>
      </c>
      <c r="EK133" s="32">
        <v>34</v>
      </c>
      <c r="EL133" s="4">
        <v>34</v>
      </c>
      <c r="EM133" s="55">
        <v>0.62222222222222223</v>
      </c>
      <c r="EN133" s="12">
        <v>1.9</v>
      </c>
      <c r="EO133" s="12">
        <v>3.7</v>
      </c>
      <c r="EP133" s="4" t="s">
        <v>658</v>
      </c>
      <c r="EQ133" s="20">
        <v>-25.15</v>
      </c>
      <c r="ER133" s="4">
        <v>6.1</v>
      </c>
      <c r="ES133" s="4">
        <v>6.4</v>
      </c>
      <c r="ET133" s="4">
        <v>6.5</v>
      </c>
      <c r="EU133" s="4">
        <v>6.1</v>
      </c>
      <c r="EV133" s="4">
        <v>5.6</v>
      </c>
      <c r="EW133" s="20">
        <f>AVERAGE(ER133:EV133)</f>
        <v>6.1400000000000006</v>
      </c>
      <c r="EY133" s="4">
        <v>0.64900000000000002</v>
      </c>
      <c r="EZ133" s="4">
        <v>97</v>
      </c>
      <c r="FA133" s="4">
        <v>71.099999999999994</v>
      </c>
      <c r="FB133" s="4">
        <v>105</v>
      </c>
      <c r="FC133" s="4">
        <v>107</v>
      </c>
      <c r="FD133" s="4">
        <v>66</v>
      </c>
      <c r="FE133" s="4">
        <v>160</v>
      </c>
      <c r="FF133" s="4">
        <v>4.4000000000000004</v>
      </c>
      <c r="FG133" s="4">
        <v>74</v>
      </c>
      <c r="FH133" s="4">
        <v>90.2</v>
      </c>
      <c r="FI133" s="4">
        <v>93.2</v>
      </c>
      <c r="FJ133" s="4">
        <v>119</v>
      </c>
      <c r="FK133" s="4">
        <v>44.6</v>
      </c>
      <c r="FM133" s="4">
        <v>115</v>
      </c>
      <c r="FN133" s="4">
        <v>94</v>
      </c>
      <c r="FO133" s="4">
        <v>0.34100000000000003</v>
      </c>
      <c r="FP133" s="4">
        <v>5.5</v>
      </c>
      <c r="FQ133" s="4">
        <v>2.6</v>
      </c>
      <c r="FR133" s="4">
        <v>26</v>
      </c>
      <c r="FS133" s="4">
        <v>28</v>
      </c>
      <c r="FT133" s="4">
        <v>70</v>
      </c>
      <c r="FU133" s="4">
        <v>22.7</v>
      </c>
      <c r="FV133" s="12">
        <v>8</v>
      </c>
      <c r="FW133" s="4">
        <v>87</v>
      </c>
      <c r="FX133" s="4">
        <v>94</v>
      </c>
    </row>
    <row r="134" spans="1:180">
      <c r="A134" s="4" t="s">
        <v>659</v>
      </c>
      <c r="B134" s="4" t="s">
        <v>414</v>
      </c>
      <c r="C134" s="4">
        <v>0</v>
      </c>
      <c r="D134" s="4">
        <v>0</v>
      </c>
      <c r="E134" s="4">
        <v>0</v>
      </c>
      <c r="F134" s="4">
        <v>0</v>
      </c>
      <c r="G134" s="4">
        <v>1</v>
      </c>
      <c r="H134" s="4">
        <v>0</v>
      </c>
      <c r="I134" s="4">
        <v>0</v>
      </c>
      <c r="J134" s="4">
        <v>0</v>
      </c>
      <c r="K134" s="4">
        <v>0</v>
      </c>
      <c r="L134" s="4">
        <v>0</v>
      </c>
      <c r="M134" s="4">
        <v>0</v>
      </c>
      <c r="N134" s="4">
        <v>1</v>
      </c>
      <c r="O134" s="4">
        <v>1</v>
      </c>
      <c r="P134" s="4">
        <v>1</v>
      </c>
      <c r="Q134" s="4">
        <v>0</v>
      </c>
      <c r="R134" s="20">
        <v>2.7878787878787881</v>
      </c>
      <c r="S134" s="20">
        <v>4.2121212121212119</v>
      </c>
      <c r="T134" s="4">
        <v>4.25</v>
      </c>
      <c r="U134" s="5">
        <v>23944000</v>
      </c>
      <c r="V134" s="12">
        <v>2</v>
      </c>
      <c r="W134" s="12">
        <v>6.9</v>
      </c>
      <c r="X134" s="12">
        <v>6.9</v>
      </c>
      <c r="Y134" s="12">
        <v>5</v>
      </c>
      <c r="Z134" s="12">
        <v>3.3</v>
      </c>
      <c r="AA134" s="12">
        <v>3.1</v>
      </c>
      <c r="AB134" s="12">
        <v>5</v>
      </c>
      <c r="AC134" s="12">
        <v>1.6</v>
      </c>
      <c r="AD134" s="12">
        <v>3</v>
      </c>
      <c r="AE134" s="12">
        <v>-3.8</v>
      </c>
      <c r="AF134" s="12">
        <v>46.3</v>
      </c>
      <c r="AG134" s="12">
        <v>68.900000000000006</v>
      </c>
      <c r="AH134" s="12">
        <v>57.6</v>
      </c>
      <c r="AI134" s="12">
        <v>22.6</v>
      </c>
      <c r="AJ134" s="12">
        <v>47</v>
      </c>
      <c r="AK134" s="4">
        <v>88.3</v>
      </c>
      <c r="AL134" s="20">
        <v>3</v>
      </c>
      <c r="AM134" s="20">
        <v>5.7859999999999996</v>
      </c>
      <c r="AN134" s="20">
        <v>4.3929999999999998</v>
      </c>
      <c r="AO134" s="20">
        <f t="shared" si="46"/>
        <v>2.7859999999999996</v>
      </c>
      <c r="AP134" s="5">
        <v>8652000</v>
      </c>
      <c r="AQ134" s="14">
        <v>3</v>
      </c>
      <c r="AR134" s="14">
        <v>31.3</v>
      </c>
      <c r="AS134" s="14">
        <v>37.799999999999997</v>
      </c>
      <c r="AT134" s="14">
        <v>47.3</v>
      </c>
      <c r="AU134" s="14">
        <v>50.9</v>
      </c>
      <c r="AV134" s="14">
        <v>15</v>
      </c>
      <c r="AW134" s="14">
        <v>21.5</v>
      </c>
      <c r="AX134" s="5">
        <v>3179.7994680000002</v>
      </c>
      <c r="AY134" s="5">
        <v>4596.5235929999999</v>
      </c>
      <c r="AZ134" s="5">
        <v>4660.1893689999997</v>
      </c>
      <c r="BA134" s="20">
        <v>0.9923916639100232</v>
      </c>
      <c r="BB134" s="27">
        <v>1.0837048043585933</v>
      </c>
      <c r="BC134" s="20">
        <v>1.7112676056338028</v>
      </c>
      <c r="BF134" s="5">
        <v>817</v>
      </c>
      <c r="BG134" s="5">
        <v>3023</v>
      </c>
      <c r="BH134" s="5">
        <v>3000</v>
      </c>
      <c r="BI134" s="5">
        <v>2019</v>
      </c>
      <c r="BJ134" s="5">
        <v>2188</v>
      </c>
      <c r="BK134" s="5">
        <v>2103.5</v>
      </c>
      <c r="BL134" s="5">
        <v>2130</v>
      </c>
      <c r="BM134" s="5">
        <v>3645</v>
      </c>
      <c r="BN134" s="5">
        <v>3422.1677319999999</v>
      </c>
      <c r="BO134" s="5">
        <v>323.02506099999999</v>
      </c>
      <c r="BP134" s="5">
        <v>2420</v>
      </c>
      <c r="BQ134" s="20">
        <v>47.99</v>
      </c>
      <c r="BR134" s="20">
        <v>51.29</v>
      </c>
      <c r="BS134" s="12">
        <v>34.754098360655739</v>
      </c>
      <c r="BT134" s="12">
        <v>69.056603773584897</v>
      </c>
      <c r="BU134" s="12">
        <v>8.4057971014492754</v>
      </c>
      <c r="BV134" s="12">
        <v>75.400000000000006</v>
      </c>
      <c r="BW134" s="12">
        <v>86.8</v>
      </c>
      <c r="BX134" s="12">
        <v>50.7</v>
      </c>
      <c r="BY134" s="12">
        <v>26.983606557377048</v>
      </c>
      <c r="BZ134" s="12">
        <v>61.9</v>
      </c>
      <c r="CA134" s="12">
        <v>0.17391304347826086</v>
      </c>
      <c r="CB134" s="12">
        <v>73.7</v>
      </c>
      <c r="CC134" s="12">
        <v>89.5</v>
      </c>
      <c r="CD134" s="12">
        <v>39.5</v>
      </c>
      <c r="CE134" s="32">
        <v>97</v>
      </c>
      <c r="CH134" s="5">
        <v>442000</v>
      </c>
      <c r="CI134" s="5"/>
      <c r="CK134" s="12">
        <v>7.5</v>
      </c>
      <c r="CM134" s="12">
        <v>18.3</v>
      </c>
      <c r="CQ134" s="4" t="s">
        <v>415</v>
      </c>
      <c r="CR134" s="4">
        <v>1</v>
      </c>
      <c r="CS134" s="4" t="s">
        <v>422</v>
      </c>
      <c r="CT134" s="4" t="s">
        <v>417</v>
      </c>
      <c r="CU134" s="12"/>
      <c r="CV134" s="4">
        <v>2</v>
      </c>
      <c r="CW134" s="4">
        <v>3</v>
      </c>
      <c r="CX134" s="20">
        <v>-0.82750929248945881</v>
      </c>
      <c r="CY134" s="4">
        <v>77</v>
      </c>
      <c r="CZ134" s="4">
        <v>98</v>
      </c>
      <c r="DA134" s="4">
        <v>117</v>
      </c>
      <c r="DB134" s="4">
        <v>206</v>
      </c>
      <c r="DC134" s="4">
        <v>35</v>
      </c>
      <c r="DD134" s="4">
        <v>52</v>
      </c>
      <c r="DE134" s="4">
        <v>80</v>
      </c>
      <c r="DF134" s="4">
        <v>72</v>
      </c>
      <c r="DG134" s="12">
        <v>52.322383879999997</v>
      </c>
      <c r="DH134" s="12">
        <v>35.661899570000003</v>
      </c>
      <c r="DI134" s="12">
        <v>43.992141724999996</v>
      </c>
      <c r="DJ134" s="12">
        <v>-16.660484309999994</v>
      </c>
      <c r="DK134" s="4">
        <v>0.61</v>
      </c>
      <c r="DL134" s="4">
        <v>35.1</v>
      </c>
      <c r="DM134" s="4">
        <v>24</v>
      </c>
      <c r="DN134" s="16">
        <v>0.10558114013999999</v>
      </c>
      <c r="DO134" s="4">
        <v>47.7</v>
      </c>
      <c r="DP134" s="4">
        <v>66.3</v>
      </c>
      <c r="DQ134" s="12">
        <v>68.3</v>
      </c>
      <c r="DR134" s="20">
        <v>0.49865951742627335</v>
      </c>
      <c r="DS134" s="49">
        <f t="shared" si="44"/>
        <v>0.55227882037533504</v>
      </c>
      <c r="DT134" s="20">
        <v>8.3239129999999995E-2</v>
      </c>
      <c r="DU134" s="4">
        <v>142</v>
      </c>
      <c r="DV134" s="4">
        <v>45</v>
      </c>
      <c r="DW134" s="12">
        <v>41.5</v>
      </c>
      <c r="DX134" s="4">
        <f t="shared" si="34"/>
        <v>97</v>
      </c>
      <c r="DY134" s="49">
        <f t="shared" si="35"/>
        <v>0.68309859154929575</v>
      </c>
      <c r="DZ134" s="16">
        <f t="shared" si="36"/>
        <v>0.69285714285714284</v>
      </c>
      <c r="EA134" s="16">
        <f t="shared" si="37"/>
        <v>0.70289855072463769</v>
      </c>
      <c r="EB134" s="16">
        <f t="shared" si="38"/>
        <v>0.20147412229289263</v>
      </c>
      <c r="EC134" s="16">
        <f t="shared" si="39"/>
        <v>0.20720079628530449</v>
      </c>
      <c r="ED134" s="16">
        <f t="shared" si="40"/>
        <v>0.21328733767963109</v>
      </c>
      <c r="EE134" s="20">
        <f t="shared" si="41"/>
        <v>3.1555555555555554</v>
      </c>
      <c r="EF134" s="20">
        <f t="shared" si="42"/>
        <v>1.1491645678309412</v>
      </c>
      <c r="EG134" s="16">
        <v>-0.21616978000000001</v>
      </c>
      <c r="EH134" s="4">
        <v>72</v>
      </c>
      <c r="EI134" s="4">
        <v>234</v>
      </c>
      <c r="EJ134" s="4">
        <v>126</v>
      </c>
      <c r="EK134" s="32">
        <v>55</v>
      </c>
      <c r="EL134" s="4">
        <v>58</v>
      </c>
      <c r="EM134" s="55">
        <v>0.75213675213675213</v>
      </c>
      <c r="EN134" s="12">
        <v>3.1</v>
      </c>
      <c r="EO134" s="12">
        <v>4.8</v>
      </c>
      <c r="EP134" s="4" t="s">
        <v>660</v>
      </c>
      <c r="EQ134" s="20">
        <v>-12.06</v>
      </c>
      <c r="ER134" s="4">
        <v>5.9</v>
      </c>
      <c r="ES134" s="12">
        <v>4</v>
      </c>
      <c r="ET134" s="4">
        <v>3.4</v>
      </c>
      <c r="EU134" s="4">
        <v>3.4</v>
      </c>
      <c r="EV134" s="4">
        <v>3.7</v>
      </c>
      <c r="EW134" s="20">
        <f>AVERAGE(ER134:EV134)</f>
        <v>4.08</v>
      </c>
      <c r="EY134" s="4">
        <v>0.65600000000000003</v>
      </c>
      <c r="EZ134" s="4">
        <v>99</v>
      </c>
      <c r="FA134" s="4">
        <v>69.900000000000006</v>
      </c>
      <c r="FB134" s="4">
        <v>127</v>
      </c>
      <c r="FC134" s="4">
        <v>106</v>
      </c>
      <c r="FD134" s="4">
        <v>52</v>
      </c>
      <c r="FE134" s="4">
        <v>280</v>
      </c>
      <c r="FF134" s="4">
        <v>3.1</v>
      </c>
      <c r="FG134" s="4">
        <v>49</v>
      </c>
      <c r="FH134" s="4">
        <v>82.2</v>
      </c>
      <c r="FI134" s="4">
        <v>94.5</v>
      </c>
      <c r="FJ134" s="4">
        <v>131</v>
      </c>
      <c r="FK134" s="4">
        <v>66.8</v>
      </c>
      <c r="FM134" s="4">
        <v>127</v>
      </c>
      <c r="FN134" s="4">
        <v>81</v>
      </c>
      <c r="FO134" s="4">
        <v>0.41599999999999998</v>
      </c>
      <c r="FP134" s="4">
        <v>4.0999999999999996</v>
      </c>
      <c r="FQ134" s="4">
        <v>1.6</v>
      </c>
      <c r="FR134" s="4">
        <v>22</v>
      </c>
      <c r="FS134" s="4">
        <v>27</v>
      </c>
      <c r="FT134" s="4">
        <v>49</v>
      </c>
      <c r="FU134" s="4">
        <v>22.9</v>
      </c>
      <c r="FV134" s="12">
        <v>10.8</v>
      </c>
      <c r="FW134" s="4">
        <v>93</v>
      </c>
      <c r="FX134" s="4">
        <v>89</v>
      </c>
    </row>
    <row r="135" spans="1:180">
      <c r="A135" s="4" t="s">
        <v>661</v>
      </c>
      <c r="B135" s="4" t="s">
        <v>403</v>
      </c>
      <c r="C135" s="4">
        <v>0</v>
      </c>
      <c r="D135" s="4">
        <v>0</v>
      </c>
      <c r="E135" s="4">
        <v>0</v>
      </c>
      <c r="F135" s="4">
        <v>0</v>
      </c>
      <c r="G135" s="4">
        <v>0</v>
      </c>
      <c r="H135" s="4">
        <v>0</v>
      </c>
      <c r="I135" s="4">
        <v>0</v>
      </c>
      <c r="J135" s="4">
        <v>0</v>
      </c>
      <c r="K135" s="4">
        <v>1</v>
      </c>
      <c r="L135" s="4">
        <v>0</v>
      </c>
      <c r="M135" s="4">
        <v>0</v>
      </c>
      <c r="N135" s="4">
        <v>1</v>
      </c>
      <c r="O135" s="4">
        <v>1</v>
      </c>
      <c r="P135" s="4">
        <v>1</v>
      </c>
      <c r="Q135" s="4">
        <v>0</v>
      </c>
      <c r="R135" s="20">
        <v>3.7941176470588234</v>
      </c>
      <c r="S135" s="20">
        <v>3.8235294117647061</v>
      </c>
      <c r="T135" s="4">
        <v>3.93</v>
      </c>
      <c r="U135" s="5">
        <v>69282000</v>
      </c>
      <c r="V135" s="12">
        <v>2.2999999999999998</v>
      </c>
      <c r="W135" s="12">
        <v>6.9</v>
      </c>
      <c r="X135" s="12">
        <v>6.9</v>
      </c>
      <c r="Y135" s="12">
        <v>4.9000000000000004</v>
      </c>
      <c r="Z135" s="12">
        <v>3.8</v>
      </c>
      <c r="AA135" s="12">
        <v>3.7</v>
      </c>
      <c r="AB135" s="12">
        <v>5.3</v>
      </c>
      <c r="AC135" s="12">
        <v>1.7</v>
      </c>
      <c r="AD135" s="12">
        <v>1.8</v>
      </c>
      <c r="AE135" s="12">
        <v>-3.2</v>
      </c>
      <c r="AF135" s="12">
        <v>30.3</v>
      </c>
      <c r="AG135" s="12">
        <v>48.8</v>
      </c>
      <c r="AH135" s="12">
        <v>39.549999999999997</v>
      </c>
      <c r="AI135" s="12">
        <v>18.5</v>
      </c>
      <c r="AJ135" s="12"/>
      <c r="AK135" s="4">
        <v>94.4</v>
      </c>
      <c r="AL135" s="20">
        <v>3.7759999999999998</v>
      </c>
      <c r="AM135" s="20">
        <v>6.4809999999999999</v>
      </c>
      <c r="AN135" s="20">
        <v>5.1284999999999998</v>
      </c>
      <c r="AO135" s="20">
        <f t="shared" si="46"/>
        <v>2.7050000000000001</v>
      </c>
      <c r="AP135" s="5">
        <v>28611000</v>
      </c>
      <c r="AQ135" s="14">
        <v>2.6</v>
      </c>
      <c r="AR135" s="14">
        <v>39</v>
      </c>
      <c r="AS135" s="14">
        <v>42.2</v>
      </c>
      <c r="AT135" s="14">
        <v>50.6</v>
      </c>
      <c r="AU135" s="14">
        <v>51.4</v>
      </c>
      <c r="AV135" s="14">
        <v>27.4</v>
      </c>
      <c r="AW135" s="14">
        <v>31.1</v>
      </c>
      <c r="AX135" s="5">
        <v>2095.0756999999999</v>
      </c>
      <c r="AY135" s="5">
        <v>3210.9518560000001</v>
      </c>
      <c r="AZ135" s="5">
        <v>3329.7377419999998</v>
      </c>
      <c r="BA135" s="20">
        <v>1.5456989247311828</v>
      </c>
      <c r="BB135" s="27">
        <v>1.5560458958517212</v>
      </c>
      <c r="BC135" s="20">
        <v>2.2662721893491122</v>
      </c>
      <c r="BF135" s="5">
        <v>1033</v>
      </c>
      <c r="BG135" s="5">
        <v>1488</v>
      </c>
      <c r="BH135" s="5">
        <v>2300</v>
      </c>
      <c r="BI135" s="5">
        <v>1133</v>
      </c>
      <c r="BJ135" s="5">
        <v>1763</v>
      </c>
      <c r="BK135" s="5">
        <v>1448</v>
      </c>
      <c r="BL135" s="5">
        <v>1183</v>
      </c>
      <c r="BM135" s="5">
        <v>2681</v>
      </c>
      <c r="BN135" s="5">
        <v>2587.5687349999998</v>
      </c>
      <c r="BO135" s="5">
        <v>659.39271289999999</v>
      </c>
      <c r="BP135" s="5">
        <v>1160</v>
      </c>
      <c r="BR135" s="20">
        <v>47.62</v>
      </c>
      <c r="CE135" s="32">
        <v>12</v>
      </c>
      <c r="CH135" s="5">
        <v>3587000</v>
      </c>
      <c r="CI135" s="5">
        <v>2117000</v>
      </c>
      <c r="CJ135" s="4">
        <v>69.400000000000006</v>
      </c>
      <c r="CK135" s="12">
        <v>22.8</v>
      </c>
      <c r="CL135" s="12">
        <v>38.200000000000003</v>
      </c>
      <c r="CN135" s="12">
        <v>18.399999999999999</v>
      </c>
      <c r="CO135" s="12">
        <v>20.7</v>
      </c>
      <c r="CQ135" s="4" t="s">
        <v>476</v>
      </c>
      <c r="CR135" s="4">
        <v>1</v>
      </c>
      <c r="CT135" s="4" t="s">
        <v>417</v>
      </c>
      <c r="CU135" s="12">
        <v>3.7</v>
      </c>
      <c r="CV135" s="4">
        <v>3</v>
      </c>
      <c r="CW135" s="4">
        <v>4</v>
      </c>
      <c r="CX135" s="20">
        <v>-0.51699098993223158</v>
      </c>
      <c r="CY135" s="4">
        <v>40</v>
      </c>
      <c r="CZ135" s="4">
        <v>61</v>
      </c>
      <c r="DA135" s="4">
        <v>79</v>
      </c>
      <c r="DB135" s="4">
        <v>107</v>
      </c>
      <c r="DC135" s="4">
        <v>45</v>
      </c>
      <c r="DD135" s="4">
        <v>37</v>
      </c>
      <c r="DE135" s="4">
        <v>59</v>
      </c>
      <c r="DF135" s="4">
        <v>52</v>
      </c>
      <c r="DG135" s="12">
        <v>63.649898530000002</v>
      </c>
      <c r="DH135" s="12">
        <v>45.759201050000001</v>
      </c>
      <c r="DI135" s="12">
        <v>54.704549790000002</v>
      </c>
      <c r="DJ135" s="12">
        <v>-17.89069748</v>
      </c>
      <c r="DK135" s="4">
        <v>0.48</v>
      </c>
      <c r="DL135" s="4">
        <v>36.6</v>
      </c>
      <c r="DM135" s="4">
        <v>47</v>
      </c>
      <c r="DN135" s="16">
        <v>0.25711138401299999</v>
      </c>
      <c r="DO135" s="4">
        <v>52.8</v>
      </c>
      <c r="DP135" s="4">
        <v>66.5</v>
      </c>
      <c r="DQ135" s="12">
        <v>68.3</v>
      </c>
      <c r="DR135" s="20">
        <v>0.4254658385093168</v>
      </c>
      <c r="DS135" s="49">
        <f t="shared" si="44"/>
        <v>0.48136645962732916</v>
      </c>
      <c r="DT135" s="20">
        <v>1.7123630000000001E-2</v>
      </c>
      <c r="DU135" s="4">
        <v>77</v>
      </c>
      <c r="DV135" s="4">
        <v>32</v>
      </c>
      <c r="DW135" s="12">
        <v>37.4</v>
      </c>
      <c r="DX135" s="4">
        <f t="shared" si="34"/>
        <v>45</v>
      </c>
      <c r="DY135" s="49">
        <f t="shared" si="35"/>
        <v>0.58441558441558439</v>
      </c>
      <c r="DZ135" s="16">
        <f t="shared" si="36"/>
        <v>0.6</v>
      </c>
      <c r="EA135" s="16">
        <f t="shared" si="37"/>
        <v>0.61643835616438358</v>
      </c>
      <c r="EB135" s="16">
        <f t="shared" si="38"/>
        <v>0.15394512728273071</v>
      </c>
      <c r="EC135" s="16">
        <f t="shared" si="39"/>
        <v>0.16083477198409238</v>
      </c>
      <c r="ED135" s="16">
        <f t="shared" si="40"/>
        <v>0.16839971862322628</v>
      </c>
      <c r="EE135" s="20">
        <f t="shared" si="41"/>
        <v>2.40625</v>
      </c>
      <c r="EF135" s="20">
        <f t="shared" si="42"/>
        <v>0.87806951905395758</v>
      </c>
      <c r="EG135" s="16">
        <v>0.25802928000000003</v>
      </c>
      <c r="EH135" s="4">
        <v>93</v>
      </c>
      <c r="EI135" s="4">
        <v>107</v>
      </c>
      <c r="EJ135" s="4">
        <v>69</v>
      </c>
      <c r="EK135" s="32">
        <v>53</v>
      </c>
      <c r="EL135" s="4">
        <v>38</v>
      </c>
      <c r="EM135" s="55">
        <v>0.64485981308411211</v>
      </c>
      <c r="EN135" s="12">
        <v>2.2000000000000002</v>
      </c>
      <c r="EO135" s="12">
        <v>3.7</v>
      </c>
      <c r="EP135" s="4" t="s">
        <v>662</v>
      </c>
      <c r="EQ135" s="20">
        <v>14.36</v>
      </c>
      <c r="ER135" s="4">
        <v>6.2</v>
      </c>
      <c r="ES135" s="4">
        <v>5.7</v>
      </c>
      <c r="ET135" s="4">
        <v>4.9000000000000004</v>
      </c>
      <c r="EU135" s="4">
        <v>4.8</v>
      </c>
      <c r="EV135" s="4">
        <v>4.5999999999999996</v>
      </c>
      <c r="EW135" s="20">
        <f>AVERAGE(ER135:EV135)</f>
        <v>5.24</v>
      </c>
      <c r="EX135" s="4">
        <v>32</v>
      </c>
      <c r="EY135" s="16">
        <v>0.65</v>
      </c>
      <c r="EZ135" s="4">
        <v>99</v>
      </c>
      <c r="FA135" s="4">
        <v>68.900000000000006</v>
      </c>
      <c r="FB135" s="4">
        <v>118</v>
      </c>
      <c r="FC135" s="4">
        <v>106</v>
      </c>
      <c r="FD135" s="4">
        <v>53</v>
      </c>
      <c r="FE135" s="4">
        <v>280</v>
      </c>
      <c r="FF135" s="4">
        <v>3.8</v>
      </c>
      <c r="FG135" s="4">
        <v>67</v>
      </c>
      <c r="FH135" s="4">
        <v>93.9</v>
      </c>
      <c r="FI135" s="4">
        <v>94.8</v>
      </c>
      <c r="FJ135" s="4">
        <v>116</v>
      </c>
      <c r="FK135" s="4">
        <v>76.3</v>
      </c>
      <c r="FM135" s="4">
        <v>138</v>
      </c>
      <c r="FN135" s="4">
        <v>103</v>
      </c>
      <c r="FO135" s="4">
        <v>0.45900000000000002</v>
      </c>
      <c r="FP135" s="4">
        <v>12.8</v>
      </c>
      <c r="FQ135" s="4">
        <v>4.7</v>
      </c>
      <c r="FR135" s="4">
        <v>33</v>
      </c>
      <c r="FS135" s="4">
        <v>37</v>
      </c>
      <c r="FT135" s="4">
        <v>59</v>
      </c>
      <c r="FU135" s="4">
        <v>61.1</v>
      </c>
      <c r="FV135" s="12">
        <v>12.9</v>
      </c>
      <c r="FW135" s="4">
        <v>100</v>
      </c>
      <c r="FX135" s="4">
        <v>98</v>
      </c>
    </row>
    <row r="136" spans="1:180">
      <c r="A136" s="4" t="s">
        <v>663</v>
      </c>
      <c r="B136" s="4" t="s">
        <v>407</v>
      </c>
      <c r="C136" s="4">
        <v>0</v>
      </c>
      <c r="D136" s="4">
        <v>1</v>
      </c>
      <c r="E136" s="4">
        <v>0</v>
      </c>
      <c r="F136" s="4">
        <v>0</v>
      </c>
      <c r="G136" s="4">
        <v>0</v>
      </c>
      <c r="H136" s="4">
        <v>0</v>
      </c>
      <c r="I136" s="4">
        <v>0</v>
      </c>
      <c r="J136" s="4">
        <v>0</v>
      </c>
      <c r="K136" s="4">
        <v>0</v>
      </c>
      <c r="L136" s="4">
        <v>0</v>
      </c>
      <c r="M136" s="4">
        <v>0</v>
      </c>
      <c r="N136" s="4">
        <v>0</v>
      </c>
      <c r="O136" s="4">
        <v>0</v>
      </c>
      <c r="P136" s="4">
        <v>0</v>
      </c>
      <c r="Q136" s="4">
        <v>1</v>
      </c>
      <c r="R136" s="20">
        <v>5.7428571428571429</v>
      </c>
      <c r="S136" s="20">
        <v>1.2571428571428571</v>
      </c>
      <c r="U136" s="5">
        <v>38601000</v>
      </c>
      <c r="V136" s="12">
        <v>0.5</v>
      </c>
      <c r="W136" s="12">
        <v>3</v>
      </c>
      <c r="X136" s="12">
        <v>3</v>
      </c>
      <c r="Y136" s="12">
        <v>2.2999999999999998</v>
      </c>
      <c r="Z136" s="12">
        <v>1.9</v>
      </c>
      <c r="AA136" s="12">
        <v>1.7</v>
      </c>
      <c r="AB136" s="12">
        <v>2.35</v>
      </c>
      <c r="AC136" s="12">
        <v>1.3</v>
      </c>
      <c r="AD136" s="12">
        <v>1.9</v>
      </c>
      <c r="AE136" s="12">
        <v>-1.3</v>
      </c>
      <c r="AF136" s="12">
        <v>47.9</v>
      </c>
      <c r="AG136" s="12">
        <v>61.8</v>
      </c>
      <c r="AH136" s="12">
        <v>54.85</v>
      </c>
      <c r="AI136" s="12">
        <v>13.9</v>
      </c>
      <c r="AJ136" s="12"/>
      <c r="AK136" s="12">
        <v>99</v>
      </c>
      <c r="AL136" s="20">
        <v>6.7380000000000004</v>
      </c>
      <c r="AM136" s="20">
        <v>8.4120000000000008</v>
      </c>
      <c r="AN136" s="20">
        <v>7.5750000000000002</v>
      </c>
      <c r="AO136" s="20">
        <f t="shared" si="46"/>
        <v>1.6740000000000004</v>
      </c>
      <c r="AP136" s="5">
        <v>19375000</v>
      </c>
      <c r="AQ136" s="14">
        <v>0.3</v>
      </c>
      <c r="AR136" s="14">
        <v>52.1</v>
      </c>
      <c r="AS136" s="14">
        <v>51.4</v>
      </c>
      <c r="AT136" s="14">
        <v>58.4</v>
      </c>
      <c r="AU136" s="14">
        <v>55.6</v>
      </c>
      <c r="AV136" s="14">
        <v>46</v>
      </c>
      <c r="AW136" s="14">
        <v>45.1</v>
      </c>
      <c r="AY136" s="5">
        <v>7219.764725</v>
      </c>
      <c r="AZ136" s="5">
        <v>8815.5021369999995</v>
      </c>
      <c r="BA136" s="20">
        <v>1.588875077688005</v>
      </c>
      <c r="BB136" s="27"/>
      <c r="BG136" s="5">
        <v>3218</v>
      </c>
      <c r="BH136" s="5">
        <v>5113</v>
      </c>
      <c r="BI136" s="5"/>
      <c r="BJ136" s="5">
        <v>3820</v>
      </c>
      <c r="BK136" s="5">
        <v>3820</v>
      </c>
      <c r="BL136" s="5"/>
      <c r="BM136" s="5">
        <v>5002</v>
      </c>
      <c r="BN136" s="5">
        <v>4553.89599</v>
      </c>
      <c r="BO136" s="5">
        <v>1795.309673</v>
      </c>
      <c r="BP136" s="5">
        <v>3230</v>
      </c>
      <c r="BQ136" s="20">
        <v>25.69</v>
      </c>
      <c r="BR136" s="20">
        <v>25.69</v>
      </c>
      <c r="CE136" s="32">
        <v>214</v>
      </c>
      <c r="CF136" s="32">
        <v>526</v>
      </c>
      <c r="CG136" s="27">
        <v>0.40684410646387831</v>
      </c>
      <c r="CH136" s="5">
        <v>3420000</v>
      </c>
      <c r="CI136" s="5">
        <v>6300000</v>
      </c>
      <c r="CJ136" s="4">
        <v>-45.7</v>
      </c>
      <c r="CK136" s="12">
        <v>27</v>
      </c>
      <c r="CL136" s="12">
        <v>33.799999999999997</v>
      </c>
      <c r="CN136" s="12">
        <v>47.1</v>
      </c>
      <c r="CO136" s="12">
        <v>58.8</v>
      </c>
      <c r="CQ136" s="4" t="s">
        <v>415</v>
      </c>
      <c r="CR136" s="4">
        <v>1</v>
      </c>
      <c r="CS136" s="4" t="s">
        <v>422</v>
      </c>
      <c r="CT136" s="4" t="s">
        <v>417</v>
      </c>
      <c r="CU136" s="12"/>
      <c r="CV136" s="4">
        <v>4</v>
      </c>
      <c r="CW136" s="4">
        <v>3</v>
      </c>
      <c r="CX136" s="20">
        <v>5.4392106808526512E-2</v>
      </c>
      <c r="CY136" s="4">
        <v>95</v>
      </c>
      <c r="CZ136" s="4">
        <v>123</v>
      </c>
      <c r="DA136" s="4">
        <v>147</v>
      </c>
      <c r="DB136" s="4">
        <v>273</v>
      </c>
      <c r="DG136" s="12">
        <v>48.077873230000002</v>
      </c>
      <c r="DH136" s="12">
        <v>27.467300420000001</v>
      </c>
      <c r="DI136" s="12">
        <v>37.772586825000005</v>
      </c>
      <c r="DJ136" s="12">
        <v>-20.610572810000001</v>
      </c>
      <c r="DM136" s="4">
        <v>76</v>
      </c>
      <c r="DN136" s="16">
        <v>0.28707165987000005</v>
      </c>
      <c r="DO136" s="12">
        <v>67</v>
      </c>
      <c r="DP136" s="4">
        <v>71.099999999999994</v>
      </c>
      <c r="DQ136" s="12">
        <v>72.5</v>
      </c>
      <c r="DR136" s="20">
        <v>0.22777777777777747</v>
      </c>
      <c r="DS136" s="49">
        <f t="shared" si="44"/>
        <v>0.30555555555555558</v>
      </c>
      <c r="DT136" s="20">
        <v>-7.8079309999999999E-2</v>
      </c>
      <c r="DU136" s="4">
        <v>62</v>
      </c>
      <c r="DV136" s="4">
        <v>12</v>
      </c>
      <c r="DW136" s="12">
        <v>12.2</v>
      </c>
      <c r="DX136" s="4">
        <f t="shared" si="34"/>
        <v>50</v>
      </c>
      <c r="DY136" s="49">
        <f t="shared" si="35"/>
        <v>0.80645161290322576</v>
      </c>
      <c r="DZ136" s="16">
        <f t="shared" si="36"/>
        <v>0.83333333333333337</v>
      </c>
      <c r="EA136" s="16">
        <f t="shared" si="37"/>
        <v>0.86206896551724133</v>
      </c>
      <c r="EB136" s="16">
        <f t="shared" si="38"/>
        <v>0.28791906818923307</v>
      </c>
      <c r="EC136" s="16">
        <f t="shared" si="39"/>
        <v>0.31450413679750222</v>
      </c>
      <c r="ED136" s="16">
        <f t="shared" si="40"/>
        <v>0.34813292284395769</v>
      </c>
      <c r="EE136" s="20">
        <f t="shared" si="41"/>
        <v>5.166666666666667</v>
      </c>
      <c r="EF136" s="20">
        <f t="shared" si="42"/>
        <v>1.6422277352570913</v>
      </c>
      <c r="EG136" s="16">
        <v>-0.43422502000000002</v>
      </c>
      <c r="EH136" s="4">
        <v>147</v>
      </c>
      <c r="EI136" s="4">
        <v>70</v>
      </c>
      <c r="EJ136" s="4">
        <v>24</v>
      </c>
      <c r="EK136" s="32">
        <v>16</v>
      </c>
      <c r="EL136" s="4">
        <v>14</v>
      </c>
      <c r="EM136" s="55">
        <v>0.8</v>
      </c>
      <c r="EN136" s="12">
        <v>5.3</v>
      </c>
      <c r="EO136" s="12">
        <v>3.6</v>
      </c>
      <c r="EP136" s="4" t="s">
        <v>664</v>
      </c>
      <c r="EQ136" s="20">
        <v>52.15</v>
      </c>
      <c r="ER136" s="4">
        <v>4.8</v>
      </c>
      <c r="ES136" s="4">
        <v>3.3</v>
      </c>
      <c r="ET136" s="4">
        <v>2.2000000000000002</v>
      </c>
      <c r="EX136" s="4">
        <v>11</v>
      </c>
      <c r="EY136" s="4">
        <v>0.81799999999999995</v>
      </c>
      <c r="EZ136" s="4">
        <v>105</v>
      </c>
      <c r="FA136" s="4">
        <v>75.8</v>
      </c>
      <c r="FB136" s="4">
        <v>103</v>
      </c>
      <c r="FC136" s="4">
        <v>112</v>
      </c>
      <c r="FE136" s="4">
        <v>19</v>
      </c>
      <c r="FF136" s="4">
        <v>1.8</v>
      </c>
      <c r="FG136" s="4">
        <v>80</v>
      </c>
      <c r="FH136" s="12">
        <v>99</v>
      </c>
      <c r="FI136" s="12">
        <v>99</v>
      </c>
      <c r="FK136" s="4">
        <v>92.2</v>
      </c>
      <c r="FM136" s="4">
        <v>116</v>
      </c>
      <c r="FN136" s="4">
        <v>98</v>
      </c>
      <c r="FO136" s="4">
        <v>0.433</v>
      </c>
      <c r="FP136" s="4">
        <v>0.7</v>
      </c>
      <c r="FR136" s="4">
        <v>45</v>
      </c>
      <c r="FS136" s="4">
        <v>45</v>
      </c>
      <c r="FT136" s="4">
        <v>83</v>
      </c>
      <c r="FU136" s="4">
        <v>38.9</v>
      </c>
      <c r="FV136" s="12">
        <v>12.9</v>
      </c>
      <c r="FW136" s="4">
        <v>51</v>
      </c>
      <c r="FX136" s="4">
        <v>58</v>
      </c>
    </row>
    <row r="137" spans="1:180">
      <c r="A137" s="4" t="s">
        <v>665</v>
      </c>
      <c r="B137" s="4" t="s">
        <v>407</v>
      </c>
      <c r="C137" s="4">
        <v>1</v>
      </c>
      <c r="D137" s="4">
        <v>0</v>
      </c>
      <c r="E137" s="4">
        <v>0</v>
      </c>
      <c r="F137" s="4">
        <v>0</v>
      </c>
      <c r="G137" s="4">
        <v>0</v>
      </c>
      <c r="H137" s="4">
        <v>0</v>
      </c>
      <c r="I137" s="4">
        <v>0</v>
      </c>
      <c r="J137" s="4">
        <v>0</v>
      </c>
      <c r="K137" s="4">
        <v>0</v>
      </c>
      <c r="L137" s="4">
        <v>0</v>
      </c>
      <c r="M137" s="4">
        <v>0</v>
      </c>
      <c r="N137" s="4">
        <v>0</v>
      </c>
      <c r="O137" s="4">
        <v>0</v>
      </c>
      <c r="P137" s="4">
        <v>0</v>
      </c>
      <c r="Q137" s="4">
        <v>0</v>
      </c>
      <c r="R137" s="20">
        <v>3.8181818181818183</v>
      </c>
      <c r="S137" s="20">
        <v>5.5757575757575761</v>
      </c>
      <c r="T137" s="4">
        <v>5.72</v>
      </c>
      <c r="U137" s="5">
        <v>9808000</v>
      </c>
      <c r="V137" s="12">
        <v>0</v>
      </c>
      <c r="W137" s="12">
        <v>3.1</v>
      </c>
      <c r="X137" s="12">
        <v>3.1</v>
      </c>
      <c r="Y137" s="12">
        <v>2.2000000000000002</v>
      </c>
      <c r="Z137" s="12">
        <v>1.6</v>
      </c>
      <c r="AA137" s="12">
        <v>1.5</v>
      </c>
      <c r="AB137" s="12">
        <v>2.2999999999999998</v>
      </c>
      <c r="AC137" s="12">
        <v>1.7</v>
      </c>
      <c r="AD137" s="12">
        <v>2.4</v>
      </c>
      <c r="AE137" s="12">
        <v>-1.6</v>
      </c>
      <c r="AF137" s="12">
        <v>22.1</v>
      </c>
      <c r="AG137" s="12">
        <v>33.5</v>
      </c>
      <c r="AH137" s="12">
        <v>27.8</v>
      </c>
      <c r="AI137" s="12">
        <v>11.4</v>
      </c>
      <c r="AJ137" s="12"/>
      <c r="AK137" s="4">
        <v>89.6</v>
      </c>
      <c r="AL137" s="20">
        <v>1.9390000000000001</v>
      </c>
      <c r="AM137" s="20">
        <v>3.827</v>
      </c>
      <c r="AN137" s="20">
        <v>2.883</v>
      </c>
      <c r="AO137" s="20">
        <f t="shared" si="46"/>
        <v>1.8879999999999999</v>
      </c>
      <c r="AP137" s="5">
        <v>4920000</v>
      </c>
      <c r="AQ137" s="14">
        <v>0.4</v>
      </c>
      <c r="AR137" s="14">
        <v>47.2</v>
      </c>
      <c r="AS137" s="14">
        <v>50.8</v>
      </c>
      <c r="AT137" s="14">
        <v>59.7</v>
      </c>
      <c r="AU137" s="14">
        <v>58.8</v>
      </c>
      <c r="AV137" s="14">
        <v>35.4</v>
      </c>
      <c r="AW137" s="14">
        <v>42.1</v>
      </c>
      <c r="AX137" s="5">
        <v>3223.0953460000001</v>
      </c>
      <c r="AY137" s="5">
        <v>13605.95275</v>
      </c>
      <c r="BA137" s="20">
        <v>3.4523424878836835</v>
      </c>
      <c r="BB137" s="27">
        <v>4.0010700909577315</v>
      </c>
      <c r="BC137" s="20">
        <v>7.6180469715698393</v>
      </c>
      <c r="BE137" s="5">
        <v>1085</v>
      </c>
      <c r="BF137" s="5">
        <v>1408</v>
      </c>
      <c r="BG137" s="5">
        <v>3095</v>
      </c>
      <c r="BH137" s="5">
        <v>10685</v>
      </c>
      <c r="BI137" s="5">
        <v>1869</v>
      </c>
      <c r="BJ137" s="5">
        <v>7478</v>
      </c>
      <c r="BK137" s="5">
        <v>4673.5</v>
      </c>
      <c r="BL137" s="5">
        <v>1618</v>
      </c>
      <c r="BM137" s="5">
        <v>12326</v>
      </c>
      <c r="BN137" s="5">
        <v>10236.17734</v>
      </c>
      <c r="BO137" s="5">
        <v>5350.9910280000004</v>
      </c>
      <c r="BP137" s="5">
        <v>10160</v>
      </c>
      <c r="BQ137" s="20">
        <v>37.44</v>
      </c>
      <c r="BR137" s="20">
        <v>37.44</v>
      </c>
      <c r="CE137" s="32">
        <v>284</v>
      </c>
      <c r="CH137" s="5">
        <v>800000</v>
      </c>
      <c r="CI137" s="5">
        <v>1434000</v>
      </c>
      <c r="CJ137" s="4">
        <v>-44.2</v>
      </c>
      <c r="CK137" s="12">
        <v>18.8</v>
      </c>
      <c r="CL137" s="12">
        <v>25.6</v>
      </c>
      <c r="CN137" s="12">
        <v>40.6</v>
      </c>
      <c r="CO137" s="12">
        <v>51.4</v>
      </c>
      <c r="CQ137" s="4" t="s">
        <v>415</v>
      </c>
      <c r="CR137" s="4">
        <v>3</v>
      </c>
      <c r="CS137" s="4" t="s">
        <v>417</v>
      </c>
      <c r="CT137" s="4" t="s">
        <v>417</v>
      </c>
      <c r="CU137" s="12"/>
      <c r="CV137" s="4">
        <v>3</v>
      </c>
      <c r="CW137" s="4">
        <v>3</v>
      </c>
      <c r="CX137" s="20">
        <v>0.38482252015598223</v>
      </c>
      <c r="CY137" s="4">
        <v>100</v>
      </c>
      <c r="CZ137" s="4">
        <v>128</v>
      </c>
      <c r="DA137" s="4">
        <v>152</v>
      </c>
      <c r="DB137" s="4">
        <v>275</v>
      </c>
      <c r="DG137" s="12">
        <v>44.023738860000002</v>
      </c>
      <c r="DH137" s="12">
        <v>17.82419968</v>
      </c>
      <c r="DI137" s="12">
        <v>30.923969270000001</v>
      </c>
      <c r="DJ137" s="12">
        <v>-26.199539180000002</v>
      </c>
      <c r="DM137" s="4">
        <v>44</v>
      </c>
      <c r="DN137" s="16">
        <v>0.136065464788</v>
      </c>
      <c r="DO137" s="4">
        <v>63.3</v>
      </c>
      <c r="DP137" s="4">
        <v>74.7</v>
      </c>
      <c r="DQ137" s="12">
        <v>75.3</v>
      </c>
      <c r="DR137" s="20">
        <v>0.52534562211981584</v>
      </c>
      <c r="DS137" s="49">
        <f t="shared" si="44"/>
        <v>0.55299539170506906</v>
      </c>
      <c r="DT137" s="20">
        <v>9.9722000000000005E-3</v>
      </c>
      <c r="DU137" s="4">
        <v>81</v>
      </c>
      <c r="DV137" s="4">
        <v>7</v>
      </c>
      <c r="DW137" s="12">
        <v>6.9</v>
      </c>
      <c r="DX137" s="4">
        <f t="shared" si="34"/>
        <v>74</v>
      </c>
      <c r="DY137" s="49">
        <f t="shared" si="35"/>
        <v>0.9135802469135802</v>
      </c>
      <c r="DZ137" s="16">
        <f t="shared" si="36"/>
        <v>0.93670886075949367</v>
      </c>
      <c r="EA137" s="16">
        <f t="shared" si="37"/>
        <v>0.96103896103896103</v>
      </c>
      <c r="EB137" s="16">
        <f t="shared" si="38"/>
        <v>0.42928337756511531</v>
      </c>
      <c r="EC137" s="16">
        <f t="shared" si="39"/>
        <v>0.48445930307629731</v>
      </c>
      <c r="ED137" s="16">
        <f t="shared" si="40"/>
        <v>0.57029668498702257</v>
      </c>
      <c r="EE137" s="20">
        <f t="shared" si="41"/>
        <v>11.571428571428571</v>
      </c>
      <c r="EF137" s="20">
        <f t="shared" si="42"/>
        <v>2.4485390056171257</v>
      </c>
      <c r="EG137" s="16">
        <v>-1.32924672</v>
      </c>
      <c r="EH137" s="4">
        <v>164</v>
      </c>
      <c r="EI137" s="4">
        <v>112</v>
      </c>
      <c r="EJ137" s="4">
        <v>31</v>
      </c>
      <c r="EK137" s="32">
        <v>11</v>
      </c>
      <c r="EL137" s="4">
        <v>7</v>
      </c>
      <c r="EM137" s="55">
        <v>0.9375</v>
      </c>
      <c r="EN137" s="12">
        <v>6.4</v>
      </c>
      <c r="EO137" s="12">
        <v>9.1</v>
      </c>
      <c r="EP137" s="4" t="s">
        <v>666</v>
      </c>
      <c r="EQ137" s="20">
        <v>38.42</v>
      </c>
      <c r="ER137" s="4">
        <v>5.5</v>
      </c>
      <c r="ES137" s="4">
        <v>4.0999999999999996</v>
      </c>
      <c r="ET137" s="4">
        <v>3.5</v>
      </c>
      <c r="EU137" s="4">
        <v>3.1</v>
      </c>
      <c r="EV137" s="4">
        <v>2.2000000000000002</v>
      </c>
      <c r="EW137" s="20">
        <f>AVERAGE(ER137:EV137)</f>
        <v>3.6799999999999997</v>
      </c>
      <c r="EY137" s="16">
        <v>0.85</v>
      </c>
      <c r="EZ137" s="4">
        <v>107</v>
      </c>
      <c r="FA137" s="4">
        <v>78.3</v>
      </c>
      <c r="FB137" s="4">
        <v>111</v>
      </c>
      <c r="FC137" s="4">
        <v>110</v>
      </c>
      <c r="FD137" s="4" t="s">
        <v>516</v>
      </c>
      <c r="FE137" s="4">
        <v>15</v>
      </c>
      <c r="FF137" s="4">
        <v>1.5</v>
      </c>
      <c r="FG137" s="4">
        <v>53</v>
      </c>
      <c r="FH137" s="4">
        <v>89.6</v>
      </c>
      <c r="FI137" s="4">
        <v>89.6</v>
      </c>
      <c r="FK137" s="4">
        <v>76.3</v>
      </c>
      <c r="FM137" s="4">
        <v>182</v>
      </c>
      <c r="FN137" s="4">
        <v>105</v>
      </c>
      <c r="FO137" s="4">
        <v>0.55600000000000005</v>
      </c>
      <c r="FP137" s="4">
        <v>9.5</v>
      </c>
      <c r="FQ137" s="4">
        <v>1.8</v>
      </c>
      <c r="FR137" s="4">
        <v>25</v>
      </c>
      <c r="FS137" s="4">
        <v>43</v>
      </c>
      <c r="FT137" s="4">
        <v>76</v>
      </c>
      <c r="FU137" s="4">
        <v>34.1</v>
      </c>
      <c r="FV137" s="12">
        <v>13</v>
      </c>
      <c r="FW137" s="4">
        <v>36</v>
      </c>
      <c r="FX137" s="4">
        <v>31</v>
      </c>
    </row>
    <row r="138" spans="1:180">
      <c r="A138" s="4" t="s">
        <v>667</v>
      </c>
      <c r="B138" s="4" t="s">
        <v>403</v>
      </c>
      <c r="C138" s="4">
        <v>0</v>
      </c>
      <c r="D138" s="4">
        <v>0</v>
      </c>
      <c r="E138" s="4">
        <v>1</v>
      </c>
      <c r="F138" s="4">
        <v>0</v>
      </c>
      <c r="G138" s="4">
        <v>0</v>
      </c>
      <c r="H138" s="4">
        <v>0</v>
      </c>
      <c r="I138" s="4">
        <v>0</v>
      </c>
      <c r="J138" s="4">
        <v>0</v>
      </c>
      <c r="K138" s="4">
        <v>0</v>
      </c>
      <c r="L138" s="4">
        <v>0</v>
      </c>
      <c r="M138" s="4">
        <v>0</v>
      </c>
      <c r="N138" s="4">
        <v>1</v>
      </c>
      <c r="O138" s="4">
        <v>1</v>
      </c>
      <c r="P138" s="4">
        <v>0</v>
      </c>
      <c r="Q138" s="4">
        <v>0</v>
      </c>
      <c r="U138" s="5">
        <v>558000</v>
      </c>
      <c r="V138" s="12">
        <v>5.7</v>
      </c>
      <c r="W138" s="12"/>
      <c r="X138" s="12">
        <v>7</v>
      </c>
      <c r="Y138" s="12">
        <v>5.8</v>
      </c>
      <c r="Z138" s="12"/>
      <c r="AA138" s="12">
        <v>3.9</v>
      </c>
      <c r="AB138" s="12">
        <v>5.45</v>
      </c>
      <c r="AC138" s="12">
        <v>0.9</v>
      </c>
      <c r="AD138" s="12">
        <v>2.5</v>
      </c>
      <c r="AE138" s="12">
        <v>-3.1</v>
      </c>
      <c r="AF138" s="12">
        <v>72.400000000000006</v>
      </c>
      <c r="AG138" s="12">
        <v>89.9</v>
      </c>
      <c r="AH138" s="12">
        <v>81.150000000000006</v>
      </c>
      <c r="AI138" s="12">
        <v>17.5</v>
      </c>
      <c r="AJ138" s="12"/>
      <c r="AK138" s="4">
        <v>78.900000000000006</v>
      </c>
      <c r="AL138" s="20"/>
      <c r="AM138" s="20"/>
      <c r="AN138" s="20"/>
      <c r="AO138" s="20"/>
      <c r="AP138" s="5">
        <v>308000</v>
      </c>
      <c r="AQ138" s="14">
        <v>7</v>
      </c>
      <c r="AR138" s="14">
        <v>45.6</v>
      </c>
      <c r="AS138" s="14">
        <v>54.4</v>
      </c>
      <c r="AT138" s="14">
        <v>67.099999999999994</v>
      </c>
      <c r="AU138" s="14">
        <v>72.2</v>
      </c>
      <c r="AV138" s="14">
        <v>8.1</v>
      </c>
      <c r="AW138" s="14">
        <v>21.7</v>
      </c>
      <c r="BB138" s="27"/>
      <c r="BI138" s="5"/>
      <c r="BJ138" s="5">
        <v>16570</v>
      </c>
      <c r="BK138" s="5">
        <v>16570</v>
      </c>
      <c r="BL138" s="5"/>
      <c r="BM138" s="5"/>
      <c r="BN138" s="5"/>
      <c r="BO138" s="5"/>
      <c r="BP138" s="5"/>
      <c r="CI138" s="5"/>
      <c r="CU138" s="12"/>
      <c r="DB138" s="4" t="s">
        <v>404</v>
      </c>
      <c r="DG138" s="12">
        <v>17.49654198</v>
      </c>
      <c r="DH138" s="12">
        <v>2.663899899</v>
      </c>
      <c r="DI138" s="12">
        <v>10.0802209395</v>
      </c>
      <c r="DJ138" s="12">
        <v>-14.832642080999999</v>
      </c>
      <c r="DM138" s="4">
        <v>50</v>
      </c>
      <c r="DN138" s="16">
        <v>5.0401104697500004E-2</v>
      </c>
      <c r="DO138" s="12">
        <v>53</v>
      </c>
      <c r="DP138" s="4">
        <v>70.599999999999994</v>
      </c>
      <c r="DQ138" s="12">
        <v>71.7</v>
      </c>
      <c r="DR138" s="20">
        <v>0.55000000000000004</v>
      </c>
      <c r="DS138" s="49">
        <f t="shared" si="44"/>
        <v>0.58437500000000009</v>
      </c>
      <c r="DT138" s="20">
        <v>7.4378949999999999E-2</v>
      </c>
      <c r="DU138" s="4">
        <v>145</v>
      </c>
      <c r="DV138" s="4">
        <v>17</v>
      </c>
      <c r="DW138" s="12">
        <v>17.600000000000001</v>
      </c>
      <c r="DX138" s="4">
        <f t="shared" ref="DX138:DX169" si="47">DU138-DV138</f>
        <v>128</v>
      </c>
      <c r="DY138" s="49">
        <f t="shared" ref="DY138:DY169" si="48">(DU138-DV138)/DU138</f>
        <v>0.88275862068965516</v>
      </c>
      <c r="DZ138" s="16">
        <f t="shared" ref="DZ138:DZ169" si="49">(DU138-DV138)/(DU138-2)</f>
        <v>0.8951048951048951</v>
      </c>
      <c r="EA138" s="16">
        <f t="shared" ref="EA138:EA169" si="50">(DU138-DV138)/(DU138-4)</f>
        <v>0.90780141843971629</v>
      </c>
      <c r="EB138" s="16">
        <f t="shared" ref="EB138:EB169" si="51">((LN(1000-(1000-DU138)))-(LN(1000-(1000-DV138))))/LN(1000-700)</f>
        <v>0.37580682781798408</v>
      </c>
      <c r="EC138" s="16">
        <f t="shared" ref="EC138:EC169" si="52">((LN(998-(1000-DU138)))-(LN(998-(1000-DV138))))/LN(998-700)</f>
        <v>0.39577978393694696</v>
      </c>
      <c r="ED138" s="16">
        <f t="shared" ref="ED138:ED169" si="53">((LN(996-(1000-DU138)))-(LN(996-(1000-DV138))))/LN(996-700)</f>
        <v>0.41892090509417512</v>
      </c>
      <c r="EE138" s="20">
        <f t="shared" ref="EE138:EE169" si="54">DU138/DV138</f>
        <v>8.5294117647058822</v>
      </c>
      <c r="EF138" s="20">
        <f t="shared" ref="EF138:EF169" si="55">LN(DU138)-LN(DV138)</f>
        <v>2.143520398364358</v>
      </c>
      <c r="EG138" s="16">
        <v>-1.21746365</v>
      </c>
      <c r="EH138" s="4">
        <v>132</v>
      </c>
      <c r="EI138" s="4">
        <v>239</v>
      </c>
      <c r="EJ138" s="4">
        <v>55</v>
      </c>
      <c r="EK138" s="32"/>
      <c r="EL138" s="4">
        <v>21</v>
      </c>
      <c r="EM138" s="55">
        <v>0.91213389121338917</v>
      </c>
      <c r="EN138" s="12">
        <v>7.3</v>
      </c>
      <c r="EO138" s="12">
        <v>6</v>
      </c>
      <c r="EP138" s="4" t="s">
        <v>668</v>
      </c>
      <c r="EQ138" s="20">
        <v>25.25</v>
      </c>
      <c r="EY138" s="4">
        <v>0.71299999999999997</v>
      </c>
      <c r="EZ138" s="4">
        <v>60</v>
      </c>
      <c r="FA138" s="4">
        <v>74.599999999999994</v>
      </c>
      <c r="FB138" s="4">
        <v>119</v>
      </c>
      <c r="FC138" s="4">
        <v>107</v>
      </c>
      <c r="FF138" s="4">
        <v>3.9</v>
      </c>
      <c r="FG138" s="4">
        <v>56</v>
      </c>
      <c r="FH138" s="4">
        <v>78.3</v>
      </c>
      <c r="FI138" s="4">
        <v>78.2</v>
      </c>
      <c r="FJ138" s="4">
        <v>257</v>
      </c>
      <c r="FK138" s="4">
        <v>80.5</v>
      </c>
      <c r="FM138" s="4">
        <v>138</v>
      </c>
      <c r="FN138" s="4">
        <v>99</v>
      </c>
      <c r="FP138" s="4">
        <v>1.9</v>
      </c>
      <c r="FQ138" s="4">
        <v>2.2000000000000002</v>
      </c>
      <c r="FR138" s="4">
        <v>4</v>
      </c>
      <c r="FS138" s="4">
        <v>11</v>
      </c>
      <c r="FT138" s="4">
        <v>8</v>
      </c>
      <c r="FU138" s="4">
        <v>9.6999999999999993</v>
      </c>
      <c r="FW138" s="4">
        <v>56</v>
      </c>
      <c r="FX138" s="4">
        <v>55</v>
      </c>
    </row>
    <row r="139" spans="1:180">
      <c r="A139" s="4" t="s">
        <v>669</v>
      </c>
      <c r="B139" s="4" t="s">
        <v>407</v>
      </c>
      <c r="C139" s="4">
        <v>0</v>
      </c>
      <c r="D139" s="4">
        <v>1</v>
      </c>
      <c r="E139" s="4">
        <v>0</v>
      </c>
      <c r="F139" s="4">
        <v>0</v>
      </c>
      <c r="G139" s="4">
        <v>0</v>
      </c>
      <c r="H139" s="4">
        <v>0</v>
      </c>
      <c r="I139" s="4">
        <v>0</v>
      </c>
      <c r="J139" s="4">
        <v>0</v>
      </c>
      <c r="K139" s="4">
        <v>0</v>
      </c>
      <c r="L139" s="4">
        <v>0</v>
      </c>
      <c r="M139" s="4">
        <v>0</v>
      </c>
      <c r="N139" s="4">
        <v>0</v>
      </c>
      <c r="O139" s="4">
        <v>0</v>
      </c>
      <c r="P139" s="4">
        <v>0</v>
      </c>
      <c r="Q139" s="4">
        <v>1</v>
      </c>
      <c r="R139" s="20">
        <v>6.4705882352941178</v>
      </c>
      <c r="S139" s="20">
        <v>0.73529411764705888</v>
      </c>
      <c r="U139" s="5">
        <v>22655000</v>
      </c>
      <c r="V139" s="12">
        <v>0.1</v>
      </c>
      <c r="W139" s="12">
        <v>2.2999999999999998</v>
      </c>
      <c r="X139" s="12">
        <v>2.2999999999999998</v>
      </c>
      <c r="Y139" s="12">
        <v>2.4</v>
      </c>
      <c r="Z139" s="12">
        <v>1.5</v>
      </c>
      <c r="AA139" s="12">
        <v>1.4</v>
      </c>
      <c r="AB139" s="12">
        <v>1.85</v>
      </c>
      <c r="AC139" s="12">
        <v>-0.2</v>
      </c>
      <c r="AD139" s="12">
        <v>3.4</v>
      </c>
      <c r="AE139" s="12">
        <v>-0.9</v>
      </c>
      <c r="AF139" s="12">
        <v>34.200000000000003</v>
      </c>
      <c r="AG139" s="12">
        <v>53.6</v>
      </c>
      <c r="AH139" s="12">
        <v>43.9</v>
      </c>
      <c r="AI139" s="12">
        <v>19.399999999999999</v>
      </c>
      <c r="AJ139" s="12"/>
      <c r="AK139" s="4">
        <v>96.9</v>
      </c>
      <c r="AL139" s="20"/>
      <c r="AM139" s="20"/>
      <c r="AN139" s="20"/>
      <c r="AO139" s="20"/>
      <c r="AP139" s="5">
        <v>10673000</v>
      </c>
      <c r="AQ139" s="14">
        <v>-0.1</v>
      </c>
      <c r="AR139" s="14">
        <v>49.2</v>
      </c>
      <c r="AS139" s="14">
        <v>47.9</v>
      </c>
      <c r="AT139" s="14">
        <v>54</v>
      </c>
      <c r="AU139" s="14">
        <v>53.1</v>
      </c>
      <c r="AV139" s="14">
        <v>44.4</v>
      </c>
      <c r="AW139" s="14">
        <v>41.2</v>
      </c>
      <c r="AX139" s="5">
        <v>1131.8366779999999</v>
      </c>
      <c r="AY139" s="5">
        <v>5012.0601969999998</v>
      </c>
      <c r="AZ139" s="5">
        <v>4786.1331870000004</v>
      </c>
      <c r="BA139" s="20">
        <v>1.8763557483731019</v>
      </c>
      <c r="BB139" s="27">
        <v>4.7401392111368912</v>
      </c>
      <c r="BG139" s="5">
        <v>1844</v>
      </c>
      <c r="BH139" s="5">
        <v>3460</v>
      </c>
      <c r="BI139" s="5">
        <v>431</v>
      </c>
      <c r="BJ139" s="5">
        <v>2043</v>
      </c>
      <c r="BK139" s="5">
        <v>1237</v>
      </c>
      <c r="BL139" s="5"/>
      <c r="BM139" s="5">
        <v>4037</v>
      </c>
      <c r="BN139" s="5">
        <v>3506.6060779999998</v>
      </c>
      <c r="BO139" s="5">
        <v>1399.655761</v>
      </c>
      <c r="BP139" s="5">
        <v>1600</v>
      </c>
      <c r="BQ139" s="20">
        <v>25.83</v>
      </c>
      <c r="BR139" s="20">
        <v>25.83</v>
      </c>
      <c r="CE139" s="32">
        <v>181</v>
      </c>
      <c r="CH139" s="5">
        <v>3700000</v>
      </c>
      <c r="CI139" s="5">
        <v>4000000</v>
      </c>
      <c r="CJ139" s="4">
        <v>-7.5</v>
      </c>
      <c r="CK139" s="12">
        <v>40.700000000000003</v>
      </c>
      <c r="CN139" s="12">
        <v>50.7</v>
      </c>
      <c r="CO139" s="12">
        <v>52.8</v>
      </c>
      <c r="CU139" s="12"/>
      <c r="CV139" s="4">
        <v>4</v>
      </c>
      <c r="CW139" s="4">
        <v>2</v>
      </c>
      <c r="CX139" s="20">
        <v>0.86316370501687745</v>
      </c>
      <c r="CY139" s="4">
        <v>98</v>
      </c>
      <c r="CZ139" s="4">
        <v>126</v>
      </c>
      <c r="DA139" s="4">
        <v>150</v>
      </c>
      <c r="DB139" s="4">
        <v>304</v>
      </c>
      <c r="DG139" s="12">
        <v>64.41579437</v>
      </c>
      <c r="DH139" s="12">
        <v>23.961700440000001</v>
      </c>
      <c r="DI139" s="12">
        <v>44.188747405000001</v>
      </c>
      <c r="DJ139" s="12">
        <v>-40.454093929999999</v>
      </c>
      <c r="DM139" s="4">
        <v>30</v>
      </c>
      <c r="DN139" s="16">
        <v>0.13256624221499999</v>
      </c>
      <c r="DO139" s="4">
        <v>65.5</v>
      </c>
      <c r="DP139" s="4">
        <v>69.900000000000006</v>
      </c>
      <c r="DQ139" s="12">
        <v>69.900000000000006</v>
      </c>
      <c r="DR139" s="20">
        <v>0.22564102564102592</v>
      </c>
      <c r="DS139" s="49">
        <f t="shared" si="44"/>
        <v>0.22564102564102592</v>
      </c>
      <c r="DT139" s="20">
        <v>-7.9692239999999998E-2</v>
      </c>
      <c r="DU139" s="4">
        <v>69</v>
      </c>
      <c r="DV139" s="4">
        <v>21</v>
      </c>
      <c r="DW139" s="12">
        <v>22.3</v>
      </c>
      <c r="DX139" s="4">
        <f t="shared" si="47"/>
        <v>48</v>
      </c>
      <c r="DY139" s="49">
        <f t="shared" si="48"/>
        <v>0.69565217391304346</v>
      </c>
      <c r="DZ139" s="16">
        <f t="shared" si="49"/>
        <v>0.71641791044776115</v>
      </c>
      <c r="EA139" s="16">
        <f t="shared" si="50"/>
        <v>0.7384615384615385</v>
      </c>
      <c r="EB139" s="16">
        <f t="shared" si="51"/>
        <v>0.20856055997218576</v>
      </c>
      <c r="EC139" s="16">
        <f t="shared" si="52"/>
        <v>0.22120992804658446</v>
      </c>
      <c r="ED139" s="16">
        <f t="shared" si="53"/>
        <v>0.23569230320244056</v>
      </c>
      <c r="EE139" s="20">
        <f t="shared" si="54"/>
        <v>3.2857142857142856</v>
      </c>
      <c r="EF139" s="20">
        <f t="shared" si="55"/>
        <v>1.1895840668738367</v>
      </c>
      <c r="EG139" s="16">
        <v>-1.708086E-2</v>
      </c>
      <c r="EH139" s="4">
        <v>117</v>
      </c>
      <c r="EI139" s="4">
        <v>82</v>
      </c>
      <c r="EJ139" s="4">
        <v>36</v>
      </c>
      <c r="EK139" s="32">
        <v>29</v>
      </c>
      <c r="EL139" s="4">
        <v>25</v>
      </c>
      <c r="EM139" s="55">
        <v>0.69512195121951215</v>
      </c>
      <c r="EN139" s="12">
        <v>4.0999999999999996</v>
      </c>
      <c r="EO139" s="12">
        <v>2.2000000000000002</v>
      </c>
      <c r="EP139" s="4" t="s">
        <v>670</v>
      </c>
      <c r="EQ139" s="20">
        <v>44.25</v>
      </c>
      <c r="ER139" s="4">
        <v>2.9</v>
      </c>
      <c r="ES139" s="4">
        <v>2.2000000000000002</v>
      </c>
      <c r="ET139" s="4">
        <v>3.2</v>
      </c>
      <c r="EU139" s="4">
        <v>3.2</v>
      </c>
      <c r="EW139" s="20">
        <f>AVERAGE(ER139:EV139)</f>
        <v>2.875</v>
      </c>
      <c r="EY139" s="4">
        <v>0.73299999999999998</v>
      </c>
      <c r="EZ139" s="4">
        <v>103</v>
      </c>
      <c r="FA139" s="4">
        <v>73.3</v>
      </c>
      <c r="FB139" s="4">
        <v>104</v>
      </c>
      <c r="FC139" s="4">
        <v>108</v>
      </c>
      <c r="FE139" s="4">
        <v>130</v>
      </c>
      <c r="FF139" s="4">
        <v>1.3</v>
      </c>
      <c r="FG139" s="4">
        <v>45</v>
      </c>
      <c r="FH139" s="4">
        <v>96.9</v>
      </c>
      <c r="FI139" s="4">
        <v>96.9</v>
      </c>
      <c r="FK139" s="4">
        <v>81.900000000000006</v>
      </c>
      <c r="FM139" s="4">
        <v>107</v>
      </c>
      <c r="FN139" s="4">
        <v>96</v>
      </c>
      <c r="FP139" s="4">
        <v>0.9</v>
      </c>
      <c r="FQ139" s="4">
        <v>0.1</v>
      </c>
      <c r="FR139" s="4">
        <v>44</v>
      </c>
      <c r="FS139" s="4">
        <v>44</v>
      </c>
      <c r="FU139" s="4">
        <v>37.5</v>
      </c>
      <c r="FV139" s="12">
        <v>5.6</v>
      </c>
      <c r="FW139" s="4">
        <v>98</v>
      </c>
      <c r="FX139" s="4">
        <v>79</v>
      </c>
    </row>
    <row r="140" spans="1:180">
      <c r="A140" s="4" t="s">
        <v>671</v>
      </c>
      <c r="B140" s="4" t="s">
        <v>407</v>
      </c>
      <c r="C140" s="4">
        <v>0</v>
      </c>
      <c r="D140" s="4">
        <v>1</v>
      </c>
      <c r="E140" s="4">
        <v>0</v>
      </c>
      <c r="F140" s="4">
        <v>0</v>
      </c>
      <c r="G140" s="4">
        <v>0</v>
      </c>
      <c r="H140" s="4">
        <v>0</v>
      </c>
      <c r="I140" s="4">
        <v>0</v>
      </c>
      <c r="J140" s="4">
        <v>0</v>
      </c>
      <c r="K140" s="4">
        <v>0</v>
      </c>
      <c r="L140" s="4">
        <v>0</v>
      </c>
      <c r="M140" s="4">
        <v>0</v>
      </c>
      <c r="N140" s="4">
        <v>0</v>
      </c>
      <c r="O140" s="4">
        <v>0</v>
      </c>
      <c r="P140" s="4">
        <v>0</v>
      </c>
      <c r="Q140" s="4">
        <v>1</v>
      </c>
      <c r="R140" s="20">
        <v>5.8857142857142861</v>
      </c>
      <c r="S140" s="20">
        <v>1.1428571428571428</v>
      </c>
      <c r="U140" s="5">
        <v>148126000</v>
      </c>
      <c r="V140" s="12">
        <v>0.4</v>
      </c>
      <c r="W140" s="12">
        <v>2.6</v>
      </c>
      <c r="X140" s="12">
        <v>2.6</v>
      </c>
      <c r="Y140" s="12">
        <v>2</v>
      </c>
      <c r="Z140" s="12">
        <v>1.5</v>
      </c>
      <c r="AA140" s="12">
        <v>1.4</v>
      </c>
      <c r="AB140" s="12">
        <v>2</v>
      </c>
      <c r="AC140" s="12">
        <v>1.3</v>
      </c>
      <c r="AD140" s="12">
        <v>2.2000000000000002</v>
      </c>
      <c r="AE140" s="12">
        <v>-1.2</v>
      </c>
      <c r="AF140" s="12">
        <v>53.7</v>
      </c>
      <c r="AG140" s="12">
        <v>74</v>
      </c>
      <c r="AH140" s="12">
        <v>63.85</v>
      </c>
      <c r="AI140" s="12">
        <v>20.3</v>
      </c>
      <c r="AJ140" s="12"/>
      <c r="AK140" s="4">
        <v>98.7</v>
      </c>
      <c r="AL140" s="20"/>
      <c r="AM140" s="20"/>
      <c r="AN140" s="20"/>
      <c r="AO140" s="20"/>
      <c r="AP140" s="5">
        <v>77367000</v>
      </c>
      <c r="AQ140" s="14">
        <v>0.1</v>
      </c>
      <c r="AR140" s="14">
        <v>54.7</v>
      </c>
      <c r="AS140" s="14">
        <v>53.4</v>
      </c>
      <c r="AT140" s="14">
        <v>60</v>
      </c>
      <c r="AU140" s="14">
        <v>57.4</v>
      </c>
      <c r="AV140" s="14">
        <v>50.1</v>
      </c>
      <c r="AW140" s="14">
        <v>47.8</v>
      </c>
      <c r="AY140" s="5">
        <v>7092.8773840000003</v>
      </c>
      <c r="AZ140" s="5">
        <v>6951.0486620000001</v>
      </c>
      <c r="BA140" s="20">
        <v>1.7461245235069887</v>
      </c>
      <c r="BB140" s="27"/>
      <c r="BD140" s="5">
        <v>751</v>
      </c>
      <c r="BE140" s="5">
        <v>1023</v>
      </c>
      <c r="BF140" s="5">
        <v>1218</v>
      </c>
      <c r="BG140" s="5">
        <v>3935</v>
      </c>
      <c r="BH140" s="5">
        <v>6871</v>
      </c>
      <c r="BI140" s="5"/>
      <c r="BJ140" s="5"/>
      <c r="BK140" s="5"/>
      <c r="BL140" s="5"/>
      <c r="BM140" s="5">
        <v>4828</v>
      </c>
      <c r="BN140" s="5">
        <v>3230.9022030000001</v>
      </c>
      <c r="BO140" s="5">
        <v>1875.164194</v>
      </c>
      <c r="BP140" s="5">
        <v>2410</v>
      </c>
      <c r="CH140" s="5">
        <v>42356000</v>
      </c>
      <c r="CI140" s="5"/>
      <c r="CK140" s="12">
        <v>74.8</v>
      </c>
      <c r="CQ140" s="4" t="s">
        <v>415</v>
      </c>
      <c r="CR140" s="4">
        <v>1</v>
      </c>
      <c r="CS140" s="4" t="s">
        <v>422</v>
      </c>
      <c r="CT140" s="4" t="s">
        <v>417</v>
      </c>
      <c r="CU140" s="12"/>
      <c r="CV140" s="4">
        <v>2</v>
      </c>
      <c r="CW140" s="4">
        <v>3</v>
      </c>
      <c r="CX140" s="20">
        <v>0.3153126378082845</v>
      </c>
      <c r="DB140" s="4">
        <v>373</v>
      </c>
      <c r="DG140" s="12">
        <v>30.431344989999999</v>
      </c>
      <c r="DH140" s="12">
        <v>13.71360016</v>
      </c>
      <c r="DI140" s="12">
        <v>22.072472574999999</v>
      </c>
      <c r="DJ140" s="12">
        <v>-16.717744830000001</v>
      </c>
      <c r="DM140" s="4">
        <v>5</v>
      </c>
      <c r="DN140" s="16">
        <v>1.1036236287500001E-2</v>
      </c>
      <c r="DP140" s="4">
        <v>67.400000000000006</v>
      </c>
      <c r="DQ140" s="12">
        <v>66.599999999999994</v>
      </c>
      <c r="DR140" s="20"/>
      <c r="DT140" s="20" t="s">
        <v>427</v>
      </c>
      <c r="DU140" s="4">
        <v>48</v>
      </c>
      <c r="DV140" s="4">
        <v>20</v>
      </c>
      <c r="DW140" s="12">
        <v>17</v>
      </c>
      <c r="DX140" s="4">
        <f t="shared" si="47"/>
        <v>28</v>
      </c>
      <c r="DY140" s="49">
        <f t="shared" si="48"/>
        <v>0.58333333333333337</v>
      </c>
      <c r="DZ140" s="16">
        <f t="shared" si="49"/>
        <v>0.60869565217391308</v>
      </c>
      <c r="EA140" s="16">
        <f t="shared" si="50"/>
        <v>0.63636363636363635</v>
      </c>
      <c r="EB140" s="16">
        <f t="shared" si="51"/>
        <v>0.15348915237281549</v>
      </c>
      <c r="EC140" s="16">
        <f t="shared" si="52"/>
        <v>0.16469268773900089</v>
      </c>
      <c r="ED140" s="16">
        <f t="shared" si="53"/>
        <v>0.17777451842866837</v>
      </c>
      <c r="EE140" s="20">
        <f t="shared" si="54"/>
        <v>2.4</v>
      </c>
      <c r="EF140" s="20">
        <f t="shared" si="55"/>
        <v>0.87546873735390029</v>
      </c>
      <c r="EG140" s="16">
        <v>0.41746740999999998</v>
      </c>
      <c r="EH140" s="4">
        <v>117</v>
      </c>
      <c r="EI140" s="4">
        <v>65</v>
      </c>
      <c r="EJ140" s="4">
        <v>36</v>
      </c>
      <c r="EK140" s="32">
        <v>30</v>
      </c>
      <c r="EL140" s="4">
        <v>25</v>
      </c>
      <c r="EM140" s="55">
        <v>0.61538461538461542</v>
      </c>
      <c r="EN140" s="12">
        <v>3</v>
      </c>
      <c r="EO140" s="12">
        <v>2.2999999999999998</v>
      </c>
      <c r="EP140" s="4" t="s">
        <v>672</v>
      </c>
      <c r="EQ140" s="20">
        <v>55.45</v>
      </c>
      <c r="EX140" s="4">
        <v>39</v>
      </c>
      <c r="EY140" s="4">
        <v>0.77800000000000002</v>
      </c>
      <c r="EZ140" s="4">
        <v>114</v>
      </c>
      <c r="FA140" s="4">
        <v>72.2</v>
      </c>
      <c r="FB140" s="4">
        <v>98</v>
      </c>
      <c r="FC140" s="4">
        <v>116</v>
      </c>
      <c r="FE140" s="4">
        <v>75</v>
      </c>
      <c r="FF140" s="4">
        <v>1.4</v>
      </c>
      <c r="FG140" s="4">
        <v>68</v>
      </c>
      <c r="FH140" s="4">
        <v>98.7</v>
      </c>
      <c r="FI140" s="4">
        <v>98.7</v>
      </c>
      <c r="FR140" s="4">
        <v>51</v>
      </c>
      <c r="FS140" s="4">
        <v>48</v>
      </c>
      <c r="FU140" s="4" t="s">
        <v>673</v>
      </c>
      <c r="FV140" s="12">
        <v>7.5</v>
      </c>
      <c r="FW140" s="4">
        <v>52</v>
      </c>
      <c r="FX140" s="4">
        <v>67</v>
      </c>
    </row>
    <row r="141" spans="1:180">
      <c r="A141" s="4" t="s">
        <v>674</v>
      </c>
      <c r="B141" s="4" t="s">
        <v>4</v>
      </c>
      <c r="C141" s="4">
        <v>0</v>
      </c>
      <c r="D141" s="4">
        <v>0</v>
      </c>
      <c r="E141" s="4">
        <v>0</v>
      </c>
      <c r="F141" s="4">
        <v>1</v>
      </c>
      <c r="G141" s="4">
        <v>0</v>
      </c>
      <c r="H141" s="4">
        <v>0</v>
      </c>
      <c r="I141" s="4">
        <v>0</v>
      </c>
      <c r="J141" s="4">
        <v>0</v>
      </c>
      <c r="K141" s="4">
        <v>0</v>
      </c>
      <c r="L141" s="4">
        <v>0</v>
      </c>
      <c r="M141" s="4">
        <v>0</v>
      </c>
      <c r="N141" s="4">
        <v>1</v>
      </c>
      <c r="O141" s="4">
        <v>0</v>
      </c>
      <c r="P141" s="4">
        <v>0</v>
      </c>
      <c r="Q141" s="4">
        <v>0</v>
      </c>
      <c r="R141" s="20">
        <v>6.4411764705882355</v>
      </c>
      <c r="S141" s="20">
        <v>0.38235294117647056</v>
      </c>
      <c r="T141" s="4">
        <v>1.97</v>
      </c>
      <c r="U141" s="5">
        <v>5397000</v>
      </c>
      <c r="V141" s="12">
        <v>0.3</v>
      </c>
      <c r="W141" s="12">
        <v>7.5</v>
      </c>
      <c r="X141" s="12">
        <v>7.5</v>
      </c>
      <c r="Y141" s="12">
        <v>8.3000000000000007</v>
      </c>
      <c r="Z141" s="12">
        <v>6.3</v>
      </c>
      <c r="AA141" s="12">
        <v>6.2</v>
      </c>
      <c r="AB141" s="12">
        <v>6.85</v>
      </c>
      <c r="AC141" s="12">
        <v>-0.5</v>
      </c>
      <c r="AD141" s="12">
        <v>1.8</v>
      </c>
      <c r="AE141" s="12">
        <v>-1.3</v>
      </c>
      <c r="AF141" s="12">
        <v>2.4</v>
      </c>
      <c r="AG141" s="12">
        <v>5.3</v>
      </c>
      <c r="AH141" s="12">
        <v>3.85</v>
      </c>
      <c r="AI141" s="12">
        <v>2.9</v>
      </c>
      <c r="AJ141" s="12"/>
      <c r="AK141" s="4">
        <v>59.2</v>
      </c>
      <c r="AL141" s="20"/>
      <c r="AM141" s="20">
        <v>0.83599999999999997</v>
      </c>
      <c r="AN141" s="20">
        <v>0.83599999999999997</v>
      </c>
      <c r="AO141" s="20"/>
      <c r="AP141" s="5">
        <v>3021000</v>
      </c>
      <c r="AQ141" s="14">
        <v>0.8</v>
      </c>
      <c r="AR141" s="14">
        <v>51.1</v>
      </c>
      <c r="AS141" s="14">
        <v>54.2</v>
      </c>
      <c r="AT141" s="14">
        <v>52.7</v>
      </c>
      <c r="AU141" s="14">
        <v>55.1</v>
      </c>
      <c r="AV141" s="14">
        <v>49.6</v>
      </c>
      <c r="AW141" s="14">
        <v>51.4</v>
      </c>
      <c r="AX141" s="5">
        <v>934.95463410000002</v>
      </c>
      <c r="AY141" s="5">
        <v>886.50629360000005</v>
      </c>
      <c r="AZ141" s="5">
        <v>1013.951988</v>
      </c>
      <c r="BB141" s="27">
        <v>1.4078212290502794</v>
      </c>
      <c r="BC141" s="20">
        <v>0.65427509293680297</v>
      </c>
      <c r="BI141" s="5">
        <v>537</v>
      </c>
      <c r="BJ141" s="5">
        <v>756</v>
      </c>
      <c r="BK141" s="5">
        <v>646.5</v>
      </c>
      <c r="BL141" s="5">
        <v>538</v>
      </c>
      <c r="BM141" s="5">
        <v>352</v>
      </c>
      <c r="BN141" s="5">
        <v>481.14116319999999</v>
      </c>
      <c r="BO141" s="5">
        <v>220.34087830000001</v>
      </c>
      <c r="BP141" s="5">
        <v>190</v>
      </c>
      <c r="BQ141" s="20">
        <v>28.9</v>
      </c>
      <c r="BR141" s="20">
        <v>35.5</v>
      </c>
      <c r="CE141" s="32">
        <v>4</v>
      </c>
      <c r="CF141" s="32">
        <v>12</v>
      </c>
      <c r="CG141" s="27">
        <v>0.33333333333333331</v>
      </c>
      <c r="CI141" s="5"/>
      <c r="CU141" s="12"/>
      <c r="CV141" s="4">
        <v>3</v>
      </c>
      <c r="CY141" s="4">
        <v>17</v>
      </c>
      <c r="CZ141" s="4">
        <v>31</v>
      </c>
      <c r="DA141" s="4">
        <v>43</v>
      </c>
      <c r="DB141" s="4">
        <v>85</v>
      </c>
      <c r="DC141" s="4">
        <v>30</v>
      </c>
      <c r="DE141" s="4">
        <v>60</v>
      </c>
      <c r="DG141" s="12">
        <v>94.713066100000006</v>
      </c>
      <c r="DH141" s="12">
        <v>91.712699889999996</v>
      </c>
      <c r="DI141" s="12">
        <v>93.212882995000001</v>
      </c>
      <c r="DJ141" s="12">
        <v>-3.0003662100000099</v>
      </c>
      <c r="DK141" s="4">
        <v>0.39</v>
      </c>
      <c r="DL141" s="4">
        <v>94.2</v>
      </c>
      <c r="DM141" s="4">
        <v>60</v>
      </c>
      <c r="DN141" s="16">
        <v>0.55927729797000003</v>
      </c>
      <c r="DO141" s="4">
        <v>42.3</v>
      </c>
      <c r="DP141" s="4">
        <v>47.2</v>
      </c>
      <c r="DQ141" s="12">
        <v>40.5</v>
      </c>
      <c r="DR141" s="20">
        <v>0.11475409836065587</v>
      </c>
      <c r="DS141" s="49">
        <f>(DQ141-DO141)/(85-DO141)</f>
        <v>-4.2154566744730608E-2</v>
      </c>
      <c r="DT141" s="20">
        <v>-0.17479570999999999</v>
      </c>
      <c r="DU141" s="4">
        <v>124</v>
      </c>
      <c r="DV141" s="4">
        <v>105</v>
      </c>
      <c r="DW141" s="12">
        <v>128.80000000000001</v>
      </c>
      <c r="DX141" s="4">
        <f t="shared" si="47"/>
        <v>19</v>
      </c>
      <c r="DY141" s="49">
        <f t="shared" si="48"/>
        <v>0.15322580645161291</v>
      </c>
      <c r="DZ141" s="16">
        <f t="shared" si="49"/>
        <v>0.15573770491803279</v>
      </c>
      <c r="EA141" s="16">
        <f t="shared" si="50"/>
        <v>0.15833333333333333</v>
      </c>
      <c r="EB141" s="16">
        <f t="shared" si="51"/>
        <v>2.9159810386622274E-2</v>
      </c>
      <c r="EC141" s="16">
        <f t="shared" si="52"/>
        <v>2.9715513165550069E-2</v>
      </c>
      <c r="ED141" s="16">
        <f t="shared" si="53"/>
        <v>3.029179919553282E-2</v>
      </c>
      <c r="EE141" s="20">
        <f t="shared" si="54"/>
        <v>1.180952380952381</v>
      </c>
      <c r="EF141" s="20">
        <f t="shared" si="55"/>
        <v>0.16632121544751399</v>
      </c>
      <c r="EG141" s="16">
        <v>0.81165536999999999</v>
      </c>
      <c r="EH141" s="4">
        <v>19</v>
      </c>
      <c r="EI141" s="4">
        <v>210</v>
      </c>
      <c r="EJ141" s="4">
        <v>218</v>
      </c>
      <c r="EK141" s="32">
        <v>139</v>
      </c>
      <c r="EL141" s="4">
        <v>170</v>
      </c>
      <c r="EM141" s="55">
        <v>0.19047619047619047</v>
      </c>
      <c r="EN141" s="12">
        <v>-0.2</v>
      </c>
      <c r="EO141" s="12">
        <v>1.6</v>
      </c>
      <c r="EP141" s="4" t="s">
        <v>675</v>
      </c>
      <c r="EQ141" s="20">
        <v>-1.59</v>
      </c>
      <c r="ER141" s="4">
        <v>3.7</v>
      </c>
      <c r="ES141" s="4">
        <v>4.7</v>
      </c>
      <c r="ET141" s="4">
        <v>4.4000000000000004</v>
      </c>
      <c r="EU141" s="4">
        <v>3.7</v>
      </c>
      <c r="EV141" s="4">
        <v>3.8</v>
      </c>
      <c r="EW141" s="20">
        <f>AVERAGE(ER141:EV141)</f>
        <v>4.0600000000000005</v>
      </c>
      <c r="EZ141" s="4">
        <v>102</v>
      </c>
      <c r="FB141" s="4">
        <v>49</v>
      </c>
      <c r="FC141" s="4">
        <v>107</v>
      </c>
      <c r="FD141" s="4">
        <v>26</v>
      </c>
      <c r="FE141" s="4">
        <v>1300</v>
      </c>
      <c r="FF141" s="4">
        <v>6.6</v>
      </c>
      <c r="FG141" s="4">
        <v>81</v>
      </c>
      <c r="FK141" s="4">
        <v>34.299999999999997</v>
      </c>
      <c r="FM141" s="4">
        <v>349</v>
      </c>
      <c r="FN141" s="4">
        <v>89</v>
      </c>
      <c r="FP141" s="4">
        <v>47.5</v>
      </c>
      <c r="FQ141" s="12">
        <v>40</v>
      </c>
      <c r="FR141" s="4">
        <v>49</v>
      </c>
      <c r="FS141" s="4">
        <v>49</v>
      </c>
      <c r="FT141" s="4">
        <v>92</v>
      </c>
      <c r="FV141" s="12">
        <v>17.100000000000001</v>
      </c>
      <c r="FW141" s="4">
        <v>156</v>
      </c>
      <c r="FX141" s="4">
        <v>174</v>
      </c>
    </row>
    <row r="142" spans="1:180">
      <c r="A142" s="4" t="s">
        <v>676</v>
      </c>
      <c r="B142" s="4" t="s">
        <v>403</v>
      </c>
      <c r="C142" s="4">
        <v>0</v>
      </c>
      <c r="D142" s="4">
        <v>0</v>
      </c>
      <c r="E142" s="4">
        <v>0</v>
      </c>
      <c r="F142" s="4">
        <v>0</v>
      </c>
      <c r="G142" s="4">
        <v>0</v>
      </c>
      <c r="H142" s="4">
        <v>0</v>
      </c>
      <c r="I142" s="4">
        <v>0</v>
      </c>
      <c r="J142" s="4">
        <v>0</v>
      </c>
      <c r="K142" s="4">
        <v>0</v>
      </c>
      <c r="L142" s="4">
        <v>0</v>
      </c>
      <c r="M142" s="4">
        <v>1</v>
      </c>
      <c r="N142" s="4">
        <v>1</v>
      </c>
      <c r="O142" s="4">
        <v>0</v>
      </c>
      <c r="P142" s="4">
        <v>0</v>
      </c>
      <c r="Q142" s="4">
        <v>0</v>
      </c>
      <c r="U142" s="5">
        <v>166000</v>
      </c>
      <c r="V142" s="12">
        <v>0.4</v>
      </c>
      <c r="W142" s="12"/>
      <c r="X142" s="12">
        <v>8.3000000000000007</v>
      </c>
      <c r="Y142" s="12">
        <v>5.9</v>
      </c>
      <c r="Z142" s="12"/>
      <c r="AA142" s="12">
        <v>3.9</v>
      </c>
      <c r="AB142" s="12">
        <v>6.1</v>
      </c>
      <c r="AC142" s="12">
        <v>1.7</v>
      </c>
      <c r="AD142" s="12">
        <v>2.6</v>
      </c>
      <c r="AE142" s="12">
        <v>-4.4000000000000004</v>
      </c>
      <c r="AF142" s="12">
        <v>18.899999999999999</v>
      </c>
      <c r="AG142" s="12">
        <v>21</v>
      </c>
      <c r="AH142" s="12">
        <v>19.95</v>
      </c>
      <c r="AI142" s="12">
        <v>2.1</v>
      </c>
      <c r="AJ142" s="12"/>
      <c r="AK142" s="12">
        <v>98</v>
      </c>
      <c r="AL142" s="20"/>
      <c r="AM142" s="20"/>
      <c r="AN142" s="20"/>
      <c r="AO142" s="20"/>
      <c r="AP142" s="5"/>
      <c r="AQ142" s="14"/>
      <c r="AR142" s="14"/>
      <c r="AS142" s="14"/>
      <c r="AT142" s="14"/>
      <c r="AU142" s="14"/>
      <c r="AV142" s="14"/>
      <c r="AW142" s="14"/>
      <c r="BB142" s="27"/>
      <c r="BI142" s="5"/>
      <c r="BJ142" s="5"/>
      <c r="BK142" s="5"/>
      <c r="BL142" s="5"/>
      <c r="BM142" s="5"/>
      <c r="BN142" s="5"/>
      <c r="BO142" s="5">
        <v>646.26446199999998</v>
      </c>
      <c r="BP142" s="5">
        <v>1170</v>
      </c>
      <c r="CE142" s="30">
        <v>30.120481927710845</v>
      </c>
      <c r="CI142" s="5"/>
      <c r="CU142" s="12"/>
      <c r="DB142" s="4">
        <v>64</v>
      </c>
      <c r="DG142" s="12"/>
      <c r="DH142" s="12"/>
      <c r="DI142" s="12"/>
      <c r="DJ142" s="12"/>
      <c r="DK142" s="4">
        <v>0.28000000000000003</v>
      </c>
      <c r="DL142" s="4">
        <v>8.5</v>
      </c>
      <c r="DM142" s="4">
        <v>48</v>
      </c>
      <c r="DP142" s="4">
        <v>67.8</v>
      </c>
      <c r="DQ142" s="12">
        <v>71.3</v>
      </c>
      <c r="DR142" s="20"/>
      <c r="DT142" s="20" t="s">
        <v>427</v>
      </c>
      <c r="DU142" s="4">
        <v>134</v>
      </c>
      <c r="DV142" s="4">
        <v>42</v>
      </c>
      <c r="DW142" s="12">
        <v>22.6</v>
      </c>
      <c r="DX142" s="4">
        <f t="shared" si="47"/>
        <v>92</v>
      </c>
      <c r="DY142" s="49">
        <f t="shared" si="48"/>
        <v>0.68656716417910446</v>
      </c>
      <c r="DZ142" s="16">
        <f t="shared" si="49"/>
        <v>0.69696969696969702</v>
      </c>
      <c r="EA142" s="16">
        <f t="shared" si="50"/>
        <v>0.70769230769230773</v>
      </c>
      <c r="EB142" s="16">
        <f t="shared" si="51"/>
        <v>0.20340365131779903</v>
      </c>
      <c r="EC142" s="16">
        <f t="shared" si="52"/>
        <v>0.20956694344238083</v>
      </c>
      <c r="ED142" s="16">
        <f t="shared" si="53"/>
        <v>0.216145974714228</v>
      </c>
      <c r="EE142" s="20">
        <f t="shared" si="54"/>
        <v>3.1904761904761907</v>
      </c>
      <c r="EF142" s="20">
        <f t="shared" si="55"/>
        <v>1.1601701816675427</v>
      </c>
      <c r="EG142" s="16">
        <v>-0.20793188000000001</v>
      </c>
      <c r="EH142" s="4">
        <v>77</v>
      </c>
      <c r="EI142" s="4">
        <v>210</v>
      </c>
      <c r="EJ142" s="4">
        <v>100</v>
      </c>
      <c r="EK142" s="32"/>
      <c r="EL142" s="4">
        <v>53</v>
      </c>
      <c r="EM142" s="55">
        <v>0.74761904761904763</v>
      </c>
      <c r="EN142" s="12">
        <v>3.7</v>
      </c>
      <c r="EO142" s="12">
        <v>4</v>
      </c>
      <c r="EP142" s="4" t="s">
        <v>677</v>
      </c>
      <c r="EQ142" s="20">
        <v>-13.48</v>
      </c>
      <c r="FB142" s="4">
        <v>119</v>
      </c>
      <c r="FF142" s="4">
        <v>4</v>
      </c>
      <c r="FG142" s="4">
        <v>55</v>
      </c>
      <c r="FV142" s="12">
        <v>4.0999999999999996</v>
      </c>
      <c r="FW142" s="4">
        <v>102</v>
      </c>
      <c r="FX142" s="4">
        <v>96</v>
      </c>
    </row>
    <row r="143" spans="1:180">
      <c r="A143" s="4" t="s">
        <v>678</v>
      </c>
      <c r="B143" s="4" t="s">
        <v>403</v>
      </c>
      <c r="C143" s="4">
        <v>0</v>
      </c>
      <c r="D143" s="4">
        <v>0</v>
      </c>
      <c r="E143" s="4">
        <v>1</v>
      </c>
      <c r="F143" s="4">
        <v>0</v>
      </c>
      <c r="G143" s="4">
        <v>0</v>
      </c>
      <c r="H143" s="4">
        <v>0</v>
      </c>
      <c r="I143" s="4">
        <v>0</v>
      </c>
      <c r="J143" s="4">
        <v>0</v>
      </c>
      <c r="K143" s="4">
        <v>0</v>
      </c>
      <c r="L143" s="4">
        <v>0</v>
      </c>
      <c r="M143" s="4">
        <v>0</v>
      </c>
      <c r="N143" s="4">
        <v>1</v>
      </c>
      <c r="O143" s="4">
        <v>1</v>
      </c>
      <c r="P143" s="4">
        <v>0</v>
      </c>
      <c r="Q143" s="4">
        <v>0</v>
      </c>
      <c r="R143" s="20">
        <v>10</v>
      </c>
      <c r="S143" s="20">
        <v>0</v>
      </c>
      <c r="U143" s="5">
        <v>18836000</v>
      </c>
      <c r="V143" s="12">
        <v>4.3</v>
      </c>
      <c r="W143" s="12">
        <v>7.2</v>
      </c>
      <c r="X143" s="12">
        <v>7.2</v>
      </c>
      <c r="Y143" s="12">
        <v>7.3</v>
      </c>
      <c r="Z143" s="12">
        <v>6.2</v>
      </c>
      <c r="AA143" s="12">
        <v>6</v>
      </c>
      <c r="AB143" s="12">
        <v>6.6</v>
      </c>
      <c r="AC143" s="12">
        <v>-0.1</v>
      </c>
      <c r="AD143" s="12">
        <v>1.2</v>
      </c>
      <c r="AE143" s="12">
        <v>-1.2</v>
      </c>
      <c r="AF143" s="12">
        <v>29.7</v>
      </c>
      <c r="AG143" s="12">
        <v>78.5</v>
      </c>
      <c r="AH143" s="12">
        <v>54.1</v>
      </c>
      <c r="AI143" s="12">
        <v>48.8</v>
      </c>
      <c r="AJ143" s="12"/>
      <c r="AK143" s="4">
        <v>61.8</v>
      </c>
      <c r="AL143" s="20"/>
      <c r="AM143" s="20"/>
      <c r="AN143" s="20"/>
      <c r="AO143" s="20"/>
      <c r="AP143" s="5">
        <v>6187000</v>
      </c>
      <c r="AQ143" s="14">
        <v>5</v>
      </c>
      <c r="AR143" s="14">
        <v>29.5</v>
      </c>
      <c r="AS143" s="14">
        <v>32.9</v>
      </c>
      <c r="AT143" s="14">
        <v>50.5</v>
      </c>
      <c r="AU143" s="14">
        <v>50.6</v>
      </c>
      <c r="AV143" s="14">
        <v>4.9000000000000004</v>
      </c>
      <c r="AW143" s="14">
        <v>10.1</v>
      </c>
      <c r="BB143" s="27">
        <v>1.7726570545829041</v>
      </c>
      <c r="BI143" s="5">
        <v>3884</v>
      </c>
      <c r="BJ143" s="5">
        <v>6885</v>
      </c>
      <c r="BK143" s="5">
        <v>5384.5</v>
      </c>
      <c r="BL143" s="5"/>
      <c r="BM143" s="5"/>
      <c r="BN143" s="5"/>
      <c r="BO143" s="5"/>
      <c r="BP143" s="5"/>
      <c r="CE143" s="32">
        <v>142</v>
      </c>
      <c r="CF143" s="32">
        <v>323</v>
      </c>
      <c r="CG143" s="27">
        <v>0.43962848297213625</v>
      </c>
      <c r="CI143" s="5"/>
      <c r="CU143" s="12"/>
      <c r="CY143" s="4">
        <v>14</v>
      </c>
      <c r="CZ143" s="4">
        <v>27</v>
      </c>
      <c r="DA143" s="4">
        <v>39</v>
      </c>
      <c r="DB143" s="4">
        <v>107</v>
      </c>
      <c r="DG143" s="12">
        <v>71.178405760000004</v>
      </c>
      <c r="DH143" s="12">
        <v>19.220800400000002</v>
      </c>
      <c r="DI143" s="12">
        <v>45.199603080000003</v>
      </c>
      <c r="DJ143" s="12">
        <v>-51.957605360000002</v>
      </c>
      <c r="DM143" s="4">
        <v>42</v>
      </c>
      <c r="DN143" s="16">
        <v>0.189838332936</v>
      </c>
      <c r="DO143" s="4">
        <v>44.4</v>
      </c>
      <c r="DP143" s="4">
        <v>69.900000000000006</v>
      </c>
      <c r="DQ143" s="12">
        <v>71.400000000000006</v>
      </c>
      <c r="DR143" s="20">
        <v>0.62807881773399032</v>
      </c>
      <c r="DS143" s="49">
        <f>(DQ143-DO143)/(85-DO143)</f>
        <v>0.66502463054187211</v>
      </c>
      <c r="DT143" s="20">
        <v>0.18490300000000001</v>
      </c>
      <c r="DU143" s="4">
        <v>170</v>
      </c>
      <c r="DV143" s="4">
        <v>25</v>
      </c>
      <c r="DW143" s="12">
        <v>22.1</v>
      </c>
      <c r="DX143" s="4">
        <f t="shared" si="47"/>
        <v>145</v>
      </c>
      <c r="DY143" s="49">
        <f t="shared" si="48"/>
        <v>0.8529411764705882</v>
      </c>
      <c r="DZ143" s="16">
        <f t="shared" si="49"/>
        <v>0.86309523809523814</v>
      </c>
      <c r="EA143" s="16">
        <f t="shared" si="50"/>
        <v>0.87349397590361444</v>
      </c>
      <c r="EB143" s="16">
        <f t="shared" si="51"/>
        <v>0.33607919318444995</v>
      </c>
      <c r="EC143" s="16">
        <f t="shared" si="52"/>
        <v>0.34903232116238903</v>
      </c>
      <c r="ED143" s="16">
        <f t="shared" si="53"/>
        <v>0.36332772423753823</v>
      </c>
      <c r="EE143" s="20">
        <f t="shared" si="54"/>
        <v>6.8</v>
      </c>
      <c r="EF143" s="20">
        <f t="shared" si="55"/>
        <v>1.9169226121820615</v>
      </c>
      <c r="EG143" s="16">
        <v>-1.04365269</v>
      </c>
      <c r="EH143" s="4">
        <v>108</v>
      </c>
      <c r="EI143" s="4">
        <v>292</v>
      </c>
      <c r="EJ143" s="4">
        <v>85</v>
      </c>
      <c r="EK143" s="32">
        <v>34</v>
      </c>
      <c r="EL143" s="4">
        <v>30</v>
      </c>
      <c r="EM143" s="55">
        <v>0.89726027397260277</v>
      </c>
      <c r="EN143" s="12">
        <v>6.2</v>
      </c>
      <c r="EO143" s="12">
        <v>6.5</v>
      </c>
      <c r="EP143" s="4" t="s">
        <v>679</v>
      </c>
      <c r="EQ143" s="20">
        <v>24.41</v>
      </c>
      <c r="EX143" s="4">
        <v>28</v>
      </c>
      <c r="EY143" s="4">
        <v>0.58099999999999996</v>
      </c>
      <c r="EZ143" s="4">
        <v>84</v>
      </c>
      <c r="FA143" s="4">
        <v>72.099999999999994</v>
      </c>
      <c r="FB143" s="4">
        <v>135</v>
      </c>
      <c r="FC143" s="4">
        <v>106</v>
      </c>
      <c r="FD143" s="4">
        <v>82</v>
      </c>
      <c r="FE143" s="4">
        <v>130</v>
      </c>
      <c r="FF143" s="4">
        <v>6.4</v>
      </c>
      <c r="FG143" s="4">
        <v>88</v>
      </c>
      <c r="FH143" s="4">
        <v>47.6</v>
      </c>
      <c r="FI143" s="4">
        <v>70.599999999999994</v>
      </c>
      <c r="FJ143" s="4">
        <v>336</v>
      </c>
      <c r="FK143" s="4">
        <v>48.9</v>
      </c>
      <c r="FM143" s="4">
        <v>494</v>
      </c>
      <c r="FN143" s="4">
        <v>95</v>
      </c>
      <c r="FP143" s="12">
        <v>2</v>
      </c>
      <c r="FQ143" s="4">
        <v>2.2000000000000002</v>
      </c>
      <c r="FR143" s="4">
        <v>5</v>
      </c>
      <c r="FS143" s="4">
        <v>10</v>
      </c>
      <c r="FT143" s="4">
        <v>8</v>
      </c>
      <c r="FU143" s="4">
        <v>9.6999999999999993</v>
      </c>
      <c r="FW143" s="4">
        <v>76</v>
      </c>
      <c r="FX143" s="4">
        <v>73</v>
      </c>
    </row>
    <row r="144" spans="1:180">
      <c r="A144" s="4" t="s">
        <v>680</v>
      </c>
      <c r="B144" s="4" t="s">
        <v>4</v>
      </c>
      <c r="C144" s="4">
        <v>0</v>
      </c>
      <c r="D144" s="4">
        <v>0</v>
      </c>
      <c r="E144" s="4">
        <v>0</v>
      </c>
      <c r="F144" s="4">
        <v>1</v>
      </c>
      <c r="G144" s="4">
        <v>0</v>
      </c>
      <c r="H144" s="4">
        <v>0</v>
      </c>
      <c r="I144" s="4">
        <v>0</v>
      </c>
      <c r="J144" s="4">
        <v>0</v>
      </c>
      <c r="K144" s="4">
        <v>0</v>
      </c>
      <c r="L144" s="4">
        <v>0</v>
      </c>
      <c r="M144" s="4">
        <v>0</v>
      </c>
      <c r="N144" s="4">
        <v>1</v>
      </c>
      <c r="O144" s="4">
        <v>0</v>
      </c>
      <c r="P144" s="4">
        <v>0</v>
      </c>
      <c r="Q144" s="4">
        <v>0</v>
      </c>
      <c r="R144" s="20">
        <v>4.3030303030303028</v>
      </c>
      <c r="S144" s="20">
        <v>1.6363636363636365</v>
      </c>
      <c r="T144" s="20">
        <v>3.9</v>
      </c>
      <c r="U144" s="5">
        <v>8532000</v>
      </c>
      <c r="V144" s="12">
        <v>2.7</v>
      </c>
      <c r="W144" s="12">
        <v>7</v>
      </c>
      <c r="X144" s="12">
        <v>7</v>
      </c>
      <c r="Y144" s="12">
        <v>6.9</v>
      </c>
      <c r="Z144" s="12">
        <v>5.8</v>
      </c>
      <c r="AA144" s="12">
        <v>5.8</v>
      </c>
      <c r="AB144" s="12">
        <v>6.4</v>
      </c>
      <c r="AC144" s="12">
        <v>0.1</v>
      </c>
      <c r="AD144" s="12">
        <v>1.1000000000000001</v>
      </c>
      <c r="AE144" s="12">
        <v>-1.2</v>
      </c>
      <c r="AF144" s="12">
        <v>31.9</v>
      </c>
      <c r="AG144" s="12">
        <v>40.4</v>
      </c>
      <c r="AH144" s="12">
        <v>36.15</v>
      </c>
      <c r="AI144" s="12">
        <v>8.5</v>
      </c>
      <c r="AJ144" s="12"/>
      <c r="AK144" s="4">
        <v>32.1</v>
      </c>
      <c r="AL144" s="20">
        <v>1.5449999999999999</v>
      </c>
      <c r="AM144" s="20">
        <v>2.3929999999999998</v>
      </c>
      <c r="AN144" s="20">
        <v>1.9689999999999999</v>
      </c>
      <c r="AO144" s="20">
        <f>AM144-AL144</f>
        <v>0.84799999999999986</v>
      </c>
      <c r="AP144" s="5">
        <v>3815000</v>
      </c>
      <c r="AQ144" s="14">
        <v>2.6</v>
      </c>
      <c r="AR144" s="14">
        <v>45.9</v>
      </c>
      <c r="AS144" s="14">
        <v>44.7</v>
      </c>
      <c r="AT144" s="14">
        <v>53.1</v>
      </c>
      <c r="AU144" s="14">
        <v>51.2</v>
      </c>
      <c r="AV144" s="14">
        <v>38.700000000000003</v>
      </c>
      <c r="AW144" s="14">
        <v>38</v>
      </c>
      <c r="AX144" s="5">
        <v>1975.8426139999999</v>
      </c>
      <c r="AY144" s="5">
        <v>1520.100193</v>
      </c>
      <c r="AZ144" s="5">
        <v>1631.7252109999999</v>
      </c>
      <c r="BB144" s="27">
        <v>1.0936007640878702</v>
      </c>
      <c r="BC144" s="20">
        <v>1.4049295774647887</v>
      </c>
      <c r="BI144" s="5">
        <v>1047</v>
      </c>
      <c r="BJ144" s="5">
        <v>1145</v>
      </c>
      <c r="BK144" s="5">
        <v>1096</v>
      </c>
      <c r="BL144" s="5">
        <v>1136</v>
      </c>
      <c r="BM144" s="5">
        <v>1596</v>
      </c>
      <c r="BN144" s="5">
        <v>1283.915675</v>
      </c>
      <c r="BO144" s="5">
        <v>648.03522439999995</v>
      </c>
      <c r="BP144" s="5">
        <v>570</v>
      </c>
      <c r="BQ144" s="20">
        <v>54.12</v>
      </c>
      <c r="BR144" s="20">
        <v>54.12</v>
      </c>
      <c r="CE144" s="32">
        <v>6</v>
      </c>
      <c r="CF144" s="32">
        <v>8</v>
      </c>
      <c r="CG144" s="27">
        <v>0.75</v>
      </c>
      <c r="CH144" s="5">
        <v>184000</v>
      </c>
      <c r="CI144" s="5"/>
      <c r="CK144" s="12">
        <v>21.9</v>
      </c>
      <c r="CM144" s="12">
        <v>54.8</v>
      </c>
      <c r="CU144" s="12"/>
      <c r="CV144" s="4">
        <v>3</v>
      </c>
      <c r="CW144" s="4">
        <v>2</v>
      </c>
      <c r="CX144" s="20">
        <v>-2.8779546593192179E-2</v>
      </c>
      <c r="CY144" s="4">
        <v>42</v>
      </c>
      <c r="CZ144" s="4">
        <v>63</v>
      </c>
      <c r="DA144" s="4">
        <v>81</v>
      </c>
      <c r="DB144" s="4">
        <v>166</v>
      </c>
      <c r="DF144" s="4">
        <v>70</v>
      </c>
      <c r="DG144" s="12">
        <v>83.844276429999994</v>
      </c>
      <c r="DH144" s="12">
        <v>76.716598509999997</v>
      </c>
      <c r="DI144" s="12">
        <v>80.280437469999995</v>
      </c>
      <c r="DJ144" s="12">
        <v>-7.1276779199999964</v>
      </c>
      <c r="DM144" s="4">
        <v>44</v>
      </c>
      <c r="DN144" s="16">
        <v>0.35323392486799998</v>
      </c>
      <c r="DO144" s="4">
        <v>37.299999999999997</v>
      </c>
      <c r="DP144" s="4">
        <v>49.5</v>
      </c>
      <c r="DQ144" s="12">
        <v>52.3</v>
      </c>
      <c r="DR144" s="20">
        <v>0.25576519916142559</v>
      </c>
      <c r="DS144" s="49">
        <f>(DQ144-DO144)/(85-DO144)</f>
        <v>0.31446540880503143</v>
      </c>
      <c r="DT144" s="20">
        <v>-4.1611179999999998E-2</v>
      </c>
      <c r="DU144" s="4">
        <v>173</v>
      </c>
      <c r="DV144" s="4">
        <v>74</v>
      </c>
      <c r="DW144" s="12">
        <v>60</v>
      </c>
      <c r="DX144" s="4">
        <f t="shared" si="47"/>
        <v>99</v>
      </c>
      <c r="DY144" s="49">
        <f t="shared" si="48"/>
        <v>0.5722543352601156</v>
      </c>
      <c r="DZ144" s="16">
        <f t="shared" si="49"/>
        <v>0.57894736842105265</v>
      </c>
      <c r="EA144" s="16">
        <f t="shared" si="50"/>
        <v>0.58579881656804733</v>
      </c>
      <c r="EB144" s="16">
        <f t="shared" si="51"/>
        <v>0.14888830439572412</v>
      </c>
      <c r="EC144" s="16">
        <f t="shared" si="52"/>
        <v>0.15183135743436679</v>
      </c>
      <c r="ED144" s="16">
        <f t="shared" si="53"/>
        <v>0.15489416441064061</v>
      </c>
      <c r="EE144" s="20">
        <f t="shared" si="54"/>
        <v>2.3378378378378377</v>
      </c>
      <c r="EF144" s="20">
        <f t="shared" si="55"/>
        <v>0.8492265012936091</v>
      </c>
      <c r="EG144" s="16">
        <v>1.8238190000000001E-2</v>
      </c>
      <c r="EH144" s="4">
        <v>36</v>
      </c>
      <c r="EI144" s="4">
        <v>300</v>
      </c>
      <c r="EJ144" s="4">
        <v>218</v>
      </c>
      <c r="EK144" s="32">
        <v>110</v>
      </c>
      <c r="EL144" s="4">
        <v>127</v>
      </c>
      <c r="EM144" s="55">
        <v>0.57666666666666666</v>
      </c>
      <c r="EN144" s="12">
        <v>1.6</v>
      </c>
      <c r="EO144" s="12">
        <v>3.4</v>
      </c>
      <c r="EP144" s="4" t="s">
        <v>681</v>
      </c>
      <c r="EQ144" s="20">
        <v>14.38</v>
      </c>
      <c r="ER144" s="4">
        <v>4.0999999999999996</v>
      </c>
      <c r="ES144" s="4">
        <v>4.3</v>
      </c>
      <c r="ET144" s="4">
        <v>3.5</v>
      </c>
      <c r="EU144" s="4">
        <v>3.2</v>
      </c>
      <c r="EV144" s="4">
        <v>4.3</v>
      </c>
      <c r="EW144" s="20">
        <f>AVERAGE(ER144:EV144)</f>
        <v>3.88</v>
      </c>
      <c r="EY144" s="4">
        <v>0.309</v>
      </c>
      <c r="EZ144" s="4">
        <v>102</v>
      </c>
      <c r="FA144" s="4">
        <v>50.9</v>
      </c>
      <c r="FB144" s="4">
        <v>126</v>
      </c>
      <c r="FC144" s="4">
        <v>104</v>
      </c>
      <c r="FD144" s="4">
        <v>46</v>
      </c>
      <c r="FE144" s="4">
        <v>1200</v>
      </c>
      <c r="FF144" s="4">
        <v>6.1</v>
      </c>
      <c r="FG144" s="4">
        <v>87</v>
      </c>
      <c r="FH144" s="4">
        <v>21.2</v>
      </c>
      <c r="FI144" s="4">
        <v>42.1</v>
      </c>
      <c r="FK144" s="4">
        <v>22.6</v>
      </c>
      <c r="FM144" s="4">
        <v>129</v>
      </c>
      <c r="FN144" s="4">
        <v>61</v>
      </c>
      <c r="FP144" s="4">
        <v>43.6</v>
      </c>
      <c r="FQ144" s="4">
        <v>31.7</v>
      </c>
      <c r="FR144" s="4">
        <v>42</v>
      </c>
      <c r="FS144" s="4">
        <v>42</v>
      </c>
      <c r="FT144" s="4">
        <v>35</v>
      </c>
      <c r="FU144" s="4">
        <v>35.700000000000003</v>
      </c>
      <c r="FW144" s="4">
        <v>152</v>
      </c>
      <c r="FX144" s="4">
        <v>160</v>
      </c>
    </row>
    <row r="145" spans="1:180">
      <c r="A145" s="4" t="s">
        <v>682</v>
      </c>
      <c r="B145" s="4" t="s">
        <v>4</v>
      </c>
      <c r="C145" s="4">
        <v>0</v>
      </c>
      <c r="D145" s="4">
        <v>0</v>
      </c>
      <c r="E145" s="4">
        <v>0</v>
      </c>
      <c r="F145" s="4">
        <v>1</v>
      </c>
      <c r="G145" s="4">
        <v>0</v>
      </c>
      <c r="H145" s="4">
        <v>0</v>
      </c>
      <c r="I145" s="4">
        <v>0</v>
      </c>
      <c r="J145" s="4">
        <v>0</v>
      </c>
      <c r="K145" s="4">
        <v>0</v>
      </c>
      <c r="L145" s="4">
        <v>0</v>
      </c>
      <c r="M145" s="4">
        <v>0</v>
      </c>
      <c r="N145" s="4">
        <v>1</v>
      </c>
      <c r="O145" s="4">
        <v>0</v>
      </c>
      <c r="P145" s="4">
        <v>0</v>
      </c>
      <c r="Q145" s="4">
        <v>0</v>
      </c>
      <c r="R145" s="20">
        <v>5.0882352941176467</v>
      </c>
      <c r="S145" s="20">
        <v>1.3529411764705883</v>
      </c>
      <c r="T145" s="4">
        <v>2.85</v>
      </c>
      <c r="U145" s="5">
        <v>4297000</v>
      </c>
      <c r="V145" s="12">
        <v>1.8</v>
      </c>
      <c r="W145" s="12">
        <v>6.2</v>
      </c>
      <c r="X145" s="12">
        <v>6.2</v>
      </c>
      <c r="Y145" s="12">
        <v>6.5</v>
      </c>
      <c r="Z145" s="12">
        <v>6.3</v>
      </c>
      <c r="AA145" s="12">
        <v>6.2</v>
      </c>
      <c r="AB145" s="12">
        <v>6.2</v>
      </c>
      <c r="AC145" s="12">
        <v>-0.2</v>
      </c>
      <c r="AD145" s="12">
        <v>0.3</v>
      </c>
      <c r="AE145" s="12">
        <v>0</v>
      </c>
      <c r="AF145" s="12">
        <v>11</v>
      </c>
      <c r="AG145" s="12">
        <v>30</v>
      </c>
      <c r="AH145" s="12">
        <v>20.5</v>
      </c>
      <c r="AI145" s="12">
        <v>19</v>
      </c>
      <c r="AJ145" s="12"/>
      <c r="AK145" s="4">
        <v>30.3</v>
      </c>
      <c r="AL145" s="20">
        <v>0.52800000000000002</v>
      </c>
      <c r="AM145" s="20">
        <v>1.7210000000000001</v>
      </c>
      <c r="AN145" s="20">
        <v>1.1245000000000001</v>
      </c>
      <c r="AO145" s="20">
        <f>AM145-AL145</f>
        <v>1.1930000000000001</v>
      </c>
      <c r="AP145" s="5">
        <v>1610000</v>
      </c>
      <c r="AQ145" s="14">
        <v>1.6</v>
      </c>
      <c r="AR145" s="14">
        <v>38.6</v>
      </c>
      <c r="AS145" s="14">
        <v>37.200000000000003</v>
      </c>
      <c r="AT145" s="14">
        <v>50.8</v>
      </c>
      <c r="AU145" s="14">
        <v>48.3</v>
      </c>
      <c r="AV145" s="14">
        <v>26.9</v>
      </c>
      <c r="AW145" s="14">
        <v>26.5</v>
      </c>
      <c r="BB145" s="27">
        <v>1.0261958997722096</v>
      </c>
      <c r="BC145" s="20">
        <v>0.73823191733639493</v>
      </c>
      <c r="BI145" s="5">
        <v>878</v>
      </c>
      <c r="BJ145" s="5">
        <v>901</v>
      </c>
      <c r="BK145" s="5">
        <v>889.5</v>
      </c>
      <c r="BL145" s="5">
        <v>871</v>
      </c>
      <c r="BM145" s="5">
        <v>643</v>
      </c>
      <c r="BN145" s="5">
        <v>394.76287430000002</v>
      </c>
      <c r="BO145" s="5">
        <v>156.49947270000001</v>
      </c>
      <c r="BP145" s="5">
        <v>200</v>
      </c>
      <c r="BQ145" s="20">
        <v>60.79</v>
      </c>
      <c r="BR145" s="20">
        <v>60.79</v>
      </c>
      <c r="CI145" s="5"/>
      <c r="CU145" s="12"/>
      <c r="CV145" s="4">
        <v>2</v>
      </c>
      <c r="CY145" s="4">
        <v>22</v>
      </c>
      <c r="CZ145" s="4">
        <v>29</v>
      </c>
      <c r="DA145" s="4">
        <v>35</v>
      </c>
      <c r="DB145" s="4">
        <v>56</v>
      </c>
      <c r="DC145" s="4">
        <v>65</v>
      </c>
      <c r="DE145" s="4">
        <v>66</v>
      </c>
      <c r="DF145" s="4">
        <v>45</v>
      </c>
      <c r="DG145" s="12">
        <v>81.34732056</v>
      </c>
      <c r="DH145" s="12">
        <v>67.444000239999994</v>
      </c>
      <c r="DI145" s="12">
        <v>74.395660399999997</v>
      </c>
      <c r="DJ145" s="12">
        <v>-13.903320320000006</v>
      </c>
      <c r="DK145" s="4">
        <v>0.44</v>
      </c>
      <c r="DL145" s="4">
        <v>10.9</v>
      </c>
      <c r="DM145" s="4">
        <v>56</v>
      </c>
      <c r="DN145" s="16">
        <v>0.41661569824</v>
      </c>
      <c r="DO145" s="4">
        <v>31.5</v>
      </c>
      <c r="DP145" s="4">
        <v>39.200000000000003</v>
      </c>
      <c r="DQ145" s="12">
        <v>37.200000000000003</v>
      </c>
      <c r="DR145" s="20">
        <v>0.14392523364485987</v>
      </c>
      <c r="DS145" s="49">
        <f>(DQ145-DO145)/(85-DO145)</f>
        <v>0.10654205607476641</v>
      </c>
      <c r="DT145" s="20">
        <v>-0.15989450999999999</v>
      </c>
      <c r="DU145" s="4">
        <v>219</v>
      </c>
      <c r="DV145" s="4">
        <v>164</v>
      </c>
      <c r="DW145" s="12">
        <v>174.2</v>
      </c>
      <c r="DX145" s="4">
        <f t="shared" si="47"/>
        <v>55</v>
      </c>
      <c r="DY145" s="49">
        <f t="shared" si="48"/>
        <v>0.25114155251141551</v>
      </c>
      <c r="DZ145" s="16">
        <f t="shared" si="49"/>
        <v>0.25345622119815669</v>
      </c>
      <c r="EA145" s="16">
        <f t="shared" si="50"/>
        <v>0.2558139534883721</v>
      </c>
      <c r="EB145" s="16">
        <f t="shared" si="51"/>
        <v>5.0704125425073167E-2</v>
      </c>
      <c r="EC145" s="16">
        <f t="shared" si="52"/>
        <v>5.1307042617510817E-2</v>
      </c>
      <c r="ED145" s="16">
        <f t="shared" si="53"/>
        <v>5.1923646522771927E-2</v>
      </c>
      <c r="EE145" s="20">
        <f t="shared" si="54"/>
        <v>1.3353658536585367</v>
      </c>
      <c r="EF145" s="20">
        <f t="shared" si="55"/>
        <v>0.28920530199230221</v>
      </c>
      <c r="EG145" s="16">
        <v>0.50001395999999998</v>
      </c>
      <c r="EH145" s="4">
        <v>3</v>
      </c>
      <c r="EI145" s="4">
        <v>385</v>
      </c>
      <c r="EJ145" s="4">
        <v>301</v>
      </c>
      <c r="EK145" s="32">
        <v>284</v>
      </c>
      <c r="EL145" s="4">
        <v>284</v>
      </c>
      <c r="EM145" s="55">
        <v>0.26233766233766231</v>
      </c>
      <c r="EN145" s="12">
        <v>1.2</v>
      </c>
      <c r="EO145" s="12">
        <v>0.4</v>
      </c>
      <c r="EP145" s="4" t="s">
        <v>683</v>
      </c>
      <c r="EQ145" s="20">
        <v>8.3000000000000007</v>
      </c>
      <c r="ER145" s="4">
        <v>4.2</v>
      </c>
      <c r="ES145" s="4">
        <v>3.9</v>
      </c>
      <c r="ET145" s="4">
        <v>3.9</v>
      </c>
      <c r="EU145" s="4">
        <v>3.5</v>
      </c>
      <c r="EV145" s="4">
        <v>4.2</v>
      </c>
      <c r="EW145" s="20">
        <f>AVERAGE(ER145:EV145)</f>
        <v>3.94</v>
      </c>
      <c r="EY145" s="4">
        <v>0.155</v>
      </c>
      <c r="EZ145" s="4">
        <v>104</v>
      </c>
      <c r="FA145" s="4">
        <v>35.200000000000003</v>
      </c>
      <c r="FB145" s="4">
        <v>98</v>
      </c>
      <c r="FC145" s="4">
        <v>108</v>
      </c>
      <c r="FD145" s="4">
        <v>25</v>
      </c>
      <c r="FE145" s="4">
        <v>1800</v>
      </c>
      <c r="FF145" s="4">
        <v>6.5</v>
      </c>
      <c r="FG145" s="4">
        <v>101</v>
      </c>
      <c r="FH145" s="4">
        <v>16.7</v>
      </c>
      <c r="FI145" s="4">
        <v>43.7</v>
      </c>
      <c r="FK145" s="4">
        <v>19.5</v>
      </c>
      <c r="FM145" s="4">
        <v>156</v>
      </c>
      <c r="FN145" s="4">
        <v>58</v>
      </c>
      <c r="FO145" s="4">
        <v>0.27300000000000002</v>
      </c>
      <c r="FP145" s="12">
        <v>19</v>
      </c>
      <c r="FQ145" s="4">
        <v>8.6</v>
      </c>
      <c r="FR145" s="4">
        <v>36</v>
      </c>
      <c r="FS145" s="4">
        <v>36</v>
      </c>
      <c r="FT145" s="4">
        <v>49</v>
      </c>
      <c r="FU145" s="4">
        <v>29.7</v>
      </c>
      <c r="FW145" s="4">
        <v>173</v>
      </c>
      <c r="FX145" s="4">
        <v>175</v>
      </c>
    </row>
    <row r="146" spans="1:180">
      <c r="A146" s="4" t="s">
        <v>684</v>
      </c>
      <c r="B146" s="4" t="s">
        <v>403</v>
      </c>
      <c r="C146" s="4">
        <v>0</v>
      </c>
      <c r="D146" s="4">
        <v>0</v>
      </c>
      <c r="E146" s="4">
        <v>0</v>
      </c>
      <c r="F146" s="4">
        <v>0</v>
      </c>
      <c r="G146" s="4">
        <v>0</v>
      </c>
      <c r="H146" s="4">
        <v>0</v>
      </c>
      <c r="I146" s="4">
        <v>0</v>
      </c>
      <c r="J146" s="4">
        <v>0</v>
      </c>
      <c r="K146" s="4">
        <v>1</v>
      </c>
      <c r="L146" s="4">
        <v>0</v>
      </c>
      <c r="M146" s="4">
        <v>0</v>
      </c>
      <c r="N146" s="4">
        <v>1</v>
      </c>
      <c r="O146" s="4">
        <v>1</v>
      </c>
      <c r="P146" s="4">
        <v>1</v>
      </c>
      <c r="Q146" s="4">
        <v>0</v>
      </c>
      <c r="R146" s="20">
        <v>3.7272727272727271</v>
      </c>
      <c r="S146" s="20">
        <v>2.5454545454545454</v>
      </c>
      <c r="T146" s="4">
        <v>3.35</v>
      </c>
      <c r="U146" s="5">
        <v>3384000</v>
      </c>
      <c r="V146" s="12">
        <v>2.1</v>
      </c>
      <c r="W146" s="12">
        <v>5.5</v>
      </c>
      <c r="X146" s="12">
        <v>5.5</v>
      </c>
      <c r="Y146" s="12">
        <v>1.8</v>
      </c>
      <c r="Z146" s="12">
        <v>1.7</v>
      </c>
      <c r="AA146" s="12">
        <v>1.8</v>
      </c>
      <c r="AB146" s="12">
        <v>3.65</v>
      </c>
      <c r="AC146" s="12">
        <v>5.6</v>
      </c>
      <c r="AD146" s="12">
        <v>0</v>
      </c>
      <c r="AE146" s="12">
        <v>-3.7</v>
      </c>
      <c r="AF146" s="12">
        <v>100</v>
      </c>
      <c r="AG146" s="12">
        <v>100</v>
      </c>
      <c r="AH146" s="12">
        <v>100</v>
      </c>
      <c r="AI146" s="12">
        <v>0</v>
      </c>
      <c r="AJ146" s="12"/>
      <c r="AK146" s="12">
        <v>91</v>
      </c>
      <c r="AL146" s="20">
        <v>2.9870000000000001</v>
      </c>
      <c r="AM146" s="20">
        <v>4.5529999999999999</v>
      </c>
      <c r="AN146" s="20">
        <v>3.77</v>
      </c>
      <c r="AO146" s="20">
        <f>AM146-AL146</f>
        <v>1.5659999999999998</v>
      </c>
      <c r="AP146" s="5">
        <v>1706000</v>
      </c>
      <c r="AQ146" s="14">
        <v>2.7</v>
      </c>
      <c r="AR146" s="14">
        <v>46.3</v>
      </c>
      <c r="AS146" s="14">
        <v>49.7</v>
      </c>
      <c r="AT146" s="14">
        <v>59.3</v>
      </c>
      <c r="AU146" s="14">
        <v>61.2</v>
      </c>
      <c r="AV146" s="14">
        <v>32.700000000000003</v>
      </c>
      <c r="AW146" s="14">
        <v>39.6</v>
      </c>
      <c r="AX146" s="5">
        <v>2533.3646290000001</v>
      </c>
      <c r="AY146" s="5">
        <v>3372.3317910000001</v>
      </c>
      <c r="AZ146" s="5">
        <v>31434.816139999999</v>
      </c>
      <c r="BB146" s="27">
        <v>7.0627261761158024</v>
      </c>
      <c r="BC146" s="20">
        <v>8.7119136571191369</v>
      </c>
      <c r="BI146" s="5">
        <v>1658</v>
      </c>
      <c r="BJ146" s="5">
        <v>11710</v>
      </c>
      <c r="BK146" s="5">
        <v>6684</v>
      </c>
      <c r="BL146" s="5">
        <v>2409</v>
      </c>
      <c r="BM146" s="5">
        <v>20987</v>
      </c>
      <c r="BN146" s="5">
        <v>20186.998309999999</v>
      </c>
      <c r="BO146" s="5">
        <v>14786.85635</v>
      </c>
      <c r="BP146" s="5">
        <v>30550</v>
      </c>
      <c r="BQ146" s="20">
        <v>40.119999999999997</v>
      </c>
      <c r="BR146" s="20">
        <v>40.119999999999997</v>
      </c>
      <c r="CE146" s="32">
        <v>138</v>
      </c>
      <c r="CH146" s="5">
        <v>235000</v>
      </c>
      <c r="CI146" s="5">
        <v>201000</v>
      </c>
      <c r="CJ146" s="4">
        <v>16.899999999999999</v>
      </c>
      <c r="CK146" s="12">
        <v>13.5</v>
      </c>
      <c r="CL146" s="12">
        <v>15.9</v>
      </c>
      <c r="CN146" s="12">
        <v>17</v>
      </c>
      <c r="CO146" s="12">
        <v>19.399999999999999</v>
      </c>
      <c r="CQ146" s="4" t="s">
        <v>415</v>
      </c>
      <c r="CR146" s="4">
        <v>1</v>
      </c>
      <c r="CS146" s="4" t="s">
        <v>416</v>
      </c>
      <c r="CT146" s="4" t="s">
        <v>416</v>
      </c>
      <c r="CU146" s="12">
        <v>18.8</v>
      </c>
      <c r="CV146" s="4">
        <v>1</v>
      </c>
      <c r="CW146" s="4">
        <v>4</v>
      </c>
      <c r="CX146" s="20">
        <v>-0.9193914708599471</v>
      </c>
      <c r="CY146" s="4">
        <v>35</v>
      </c>
      <c r="CZ146" s="4">
        <v>49</v>
      </c>
      <c r="DA146" s="4">
        <v>61</v>
      </c>
      <c r="DB146" s="4">
        <v>129</v>
      </c>
      <c r="DG146" s="12">
        <v>7.4004664419999999</v>
      </c>
      <c r="DH146" s="12">
        <v>0.36750000700000002</v>
      </c>
      <c r="DI146" s="12">
        <v>3.8839832245000001</v>
      </c>
      <c r="DJ146" s="12">
        <v>-7.0329664349999996</v>
      </c>
      <c r="DM146" s="4">
        <v>92</v>
      </c>
      <c r="DN146" s="16">
        <v>3.5732645665400006E-2</v>
      </c>
      <c r="DO146" s="4">
        <v>64.5</v>
      </c>
      <c r="DP146" s="4">
        <v>74.900000000000006</v>
      </c>
      <c r="DQ146" s="12">
        <v>77.099999999999994</v>
      </c>
      <c r="DR146" s="20">
        <v>0.50731707317073194</v>
      </c>
      <c r="DS146" s="49">
        <f>(DQ146-DO146)/(85-DO146)</f>
        <v>0.61463414634146318</v>
      </c>
      <c r="DT146" s="20">
        <v>-1.3417999999999999E-4</v>
      </c>
      <c r="DU146" s="4">
        <v>31</v>
      </c>
      <c r="DV146" s="4">
        <v>4</v>
      </c>
      <c r="DW146" s="12">
        <v>3.8</v>
      </c>
      <c r="DX146" s="4">
        <f t="shared" si="47"/>
        <v>27</v>
      </c>
      <c r="DY146" s="49">
        <f t="shared" si="48"/>
        <v>0.87096774193548387</v>
      </c>
      <c r="DZ146" s="16">
        <f t="shared" si="49"/>
        <v>0.93103448275862066</v>
      </c>
      <c r="EA146" s="16">
        <f t="shared" si="50"/>
        <v>1</v>
      </c>
      <c r="EB146" s="16">
        <f t="shared" si="51"/>
        <v>0.35900612487657702</v>
      </c>
      <c r="EC146" s="16">
        <f t="shared" si="52"/>
        <v>0.46938823380039896</v>
      </c>
      <c r="ED146" s="16" t="e">
        <f t="shared" si="53"/>
        <v>#NUM!</v>
      </c>
      <c r="EE146" s="20">
        <f t="shared" si="54"/>
        <v>7.75</v>
      </c>
      <c r="EF146" s="20">
        <f t="shared" si="55"/>
        <v>2.0476928433652555</v>
      </c>
      <c r="EG146" s="16">
        <v>-0.60966399000000004</v>
      </c>
      <c r="EH146" s="4">
        <v>189</v>
      </c>
      <c r="EI146" s="4">
        <v>40</v>
      </c>
      <c r="EJ146" s="4">
        <v>13</v>
      </c>
      <c r="EK146" s="32">
        <v>6</v>
      </c>
      <c r="EL146" s="4">
        <v>4</v>
      </c>
      <c r="EM146" s="55">
        <v>0.9</v>
      </c>
      <c r="EN146" s="12">
        <v>5.6</v>
      </c>
      <c r="EO146" s="12">
        <v>7.1</v>
      </c>
      <c r="EP146" s="4" t="s">
        <v>684</v>
      </c>
      <c r="EQ146" s="20">
        <v>1.2</v>
      </c>
      <c r="ER146" s="4">
        <v>8.1999999999999993</v>
      </c>
      <c r="ES146" s="4">
        <v>8.5</v>
      </c>
      <c r="ET146" s="12">
        <v>8</v>
      </c>
      <c r="EU146" s="4">
        <v>7.1</v>
      </c>
      <c r="EV146" s="4">
        <v>6.8</v>
      </c>
      <c r="EW146" s="20">
        <f>AVERAGE(ER146:EV146)</f>
        <v>7.7199999999999989</v>
      </c>
      <c r="EY146" s="4">
        <v>0.85299999999999998</v>
      </c>
      <c r="EZ146" s="4">
        <v>97</v>
      </c>
      <c r="FA146" s="4">
        <v>79.3</v>
      </c>
      <c r="FB146" s="4">
        <v>112</v>
      </c>
      <c r="FC146" s="4">
        <v>108</v>
      </c>
      <c r="FD146" s="4">
        <v>100</v>
      </c>
      <c r="FE146" s="4">
        <v>10</v>
      </c>
      <c r="FF146" s="4">
        <v>2</v>
      </c>
      <c r="FG146" s="4">
        <v>66</v>
      </c>
      <c r="FH146" s="4">
        <v>87.2</v>
      </c>
      <c r="FI146" s="4">
        <v>95.6</v>
      </c>
      <c r="FJ146" s="4">
        <v>155</v>
      </c>
      <c r="FK146" s="4">
        <v>87.8</v>
      </c>
      <c r="FM146" s="4">
        <v>164</v>
      </c>
      <c r="FN146" s="4">
        <v>101</v>
      </c>
      <c r="FO146" s="4">
        <v>0.432</v>
      </c>
      <c r="FP146" s="4">
        <v>2.9</v>
      </c>
      <c r="FQ146" s="4">
        <v>0.5</v>
      </c>
      <c r="FR146" s="4">
        <v>26</v>
      </c>
      <c r="FS146" s="4">
        <v>38</v>
      </c>
      <c r="FT146" s="4">
        <v>64</v>
      </c>
      <c r="FU146" s="4">
        <v>30.7</v>
      </c>
      <c r="FV146" s="12">
        <v>4.8</v>
      </c>
      <c r="FW146" s="4">
        <v>35</v>
      </c>
      <c r="FX146" s="4">
        <v>26</v>
      </c>
    </row>
    <row r="147" spans="1:180">
      <c r="A147" s="4" t="s">
        <v>685</v>
      </c>
      <c r="B147" s="4" t="s">
        <v>407</v>
      </c>
      <c r="C147" s="4">
        <v>0</v>
      </c>
      <c r="D147" s="4">
        <v>1</v>
      </c>
      <c r="E147" s="4">
        <v>0</v>
      </c>
      <c r="F147" s="4">
        <v>0</v>
      </c>
      <c r="G147" s="4">
        <v>0</v>
      </c>
      <c r="H147" s="4">
        <v>0</v>
      </c>
      <c r="I147" s="4">
        <v>0</v>
      </c>
      <c r="J147" s="4">
        <v>0</v>
      </c>
      <c r="K147" s="4">
        <v>0</v>
      </c>
      <c r="L147" s="4">
        <v>0</v>
      </c>
      <c r="M147" s="4">
        <v>0</v>
      </c>
      <c r="N147" s="4">
        <v>0</v>
      </c>
      <c r="O147" s="4">
        <v>0</v>
      </c>
      <c r="P147" s="4">
        <v>0</v>
      </c>
      <c r="Q147" s="4">
        <v>1</v>
      </c>
      <c r="U147" s="5">
        <v>5347000</v>
      </c>
      <c r="V147" s="12">
        <v>0.5</v>
      </c>
      <c r="W147" s="12">
        <v>3.1</v>
      </c>
      <c r="X147" s="12">
        <v>3.1</v>
      </c>
      <c r="Y147" s="12">
        <v>2.4</v>
      </c>
      <c r="Z147" s="12">
        <v>1.9</v>
      </c>
      <c r="AA147" s="12">
        <v>1.6</v>
      </c>
      <c r="AB147" s="12">
        <v>2.35</v>
      </c>
      <c r="AC147" s="12">
        <v>1.3</v>
      </c>
      <c r="AD147" s="12">
        <v>2.5</v>
      </c>
      <c r="AE147" s="12">
        <v>-1.5</v>
      </c>
      <c r="AF147" s="12">
        <v>33.5</v>
      </c>
      <c r="AG147" s="12">
        <v>56.5</v>
      </c>
      <c r="AH147" s="12">
        <v>45</v>
      </c>
      <c r="AI147" s="12">
        <v>23</v>
      </c>
      <c r="AJ147" s="12"/>
      <c r="AK147" s="12">
        <v>99</v>
      </c>
      <c r="AL147" s="20"/>
      <c r="AM147" s="20"/>
      <c r="AN147" s="20"/>
      <c r="AO147" s="20"/>
      <c r="AP147" s="5">
        <v>2838000</v>
      </c>
      <c r="AQ147" s="14">
        <v>0.9</v>
      </c>
      <c r="AR147" s="14">
        <v>49.6</v>
      </c>
      <c r="AS147" s="14">
        <v>54.8</v>
      </c>
      <c r="AT147" s="14">
        <v>55.2</v>
      </c>
      <c r="AU147" s="14">
        <v>56.9</v>
      </c>
      <c r="AV147" s="14">
        <v>44.2</v>
      </c>
      <c r="AW147" s="14">
        <v>49.5</v>
      </c>
      <c r="AY147" s="5">
        <v>9406.2000009999992</v>
      </c>
      <c r="AZ147" s="5">
        <v>11633.199640000001</v>
      </c>
      <c r="BB147" s="27"/>
      <c r="BI147" s="5"/>
      <c r="BJ147" s="5"/>
      <c r="BK147" s="5"/>
      <c r="BL147" s="5"/>
      <c r="BM147" s="5">
        <v>6389</v>
      </c>
      <c r="BN147" s="5">
        <v>5652.2862789999999</v>
      </c>
      <c r="BO147" s="5">
        <v>3250.714383</v>
      </c>
      <c r="BP147" s="5">
        <v>3410</v>
      </c>
      <c r="BQ147" s="20">
        <v>20.5</v>
      </c>
      <c r="BR147" s="20">
        <v>20.5</v>
      </c>
      <c r="CH147" s="5">
        <v>1150000</v>
      </c>
      <c r="CI147" s="5">
        <v>1920000</v>
      </c>
      <c r="CJ147" s="4">
        <v>-40.1</v>
      </c>
      <c r="CK147" s="12">
        <v>52.3</v>
      </c>
      <c r="CL147" s="12">
        <v>61.7</v>
      </c>
      <c r="CN147" s="12">
        <v>76.8</v>
      </c>
      <c r="CO147" s="12">
        <v>76.900000000000006</v>
      </c>
      <c r="CQ147" s="4" t="s">
        <v>415</v>
      </c>
      <c r="CR147" s="4">
        <v>1</v>
      </c>
      <c r="CU147" s="12"/>
      <c r="CV147" s="4">
        <v>3</v>
      </c>
      <c r="CW147" s="4">
        <v>3</v>
      </c>
      <c r="CX147" s="20">
        <v>0.2086257854200971</v>
      </c>
      <c r="DB147" s="4">
        <v>358</v>
      </c>
      <c r="DG147" s="12">
        <v>25.66307831</v>
      </c>
      <c r="DH147" s="12">
        <v>12.08710003</v>
      </c>
      <c r="DI147" s="12">
        <v>18.875089169999999</v>
      </c>
      <c r="DJ147" s="12">
        <v>-13.575978279999999</v>
      </c>
      <c r="DP147" s="4">
        <v>70.900000000000006</v>
      </c>
      <c r="DQ147" s="12">
        <v>73</v>
      </c>
      <c r="DR147" s="20"/>
      <c r="DT147" s="20" t="s">
        <v>427</v>
      </c>
      <c r="DU147" s="4">
        <v>33</v>
      </c>
      <c r="DV147" s="4">
        <v>10</v>
      </c>
      <c r="DW147" s="12">
        <v>11.2</v>
      </c>
      <c r="DX147" s="4">
        <f t="shared" si="47"/>
        <v>23</v>
      </c>
      <c r="DY147" s="49">
        <f t="shared" si="48"/>
        <v>0.69696969696969702</v>
      </c>
      <c r="DZ147" s="16">
        <f t="shared" si="49"/>
        <v>0.74193548387096775</v>
      </c>
      <c r="EA147" s="16">
        <f t="shared" si="50"/>
        <v>0.7931034482758621</v>
      </c>
      <c r="EB147" s="16">
        <f t="shared" si="51"/>
        <v>0.20932117831937461</v>
      </c>
      <c r="EC147" s="16">
        <f t="shared" si="52"/>
        <v>0.23776082769464757</v>
      </c>
      <c r="ED147" s="16">
        <f t="shared" si="53"/>
        <v>0.27687817850613661</v>
      </c>
      <c r="EE147" s="20">
        <f t="shared" si="54"/>
        <v>3.3</v>
      </c>
      <c r="EF147" s="20">
        <f t="shared" si="55"/>
        <v>1.1939224684724343</v>
      </c>
      <c r="EG147" s="16">
        <v>0.22335853</v>
      </c>
      <c r="EH147" s="4">
        <v>154</v>
      </c>
      <c r="EI147" s="4">
        <v>40</v>
      </c>
      <c r="EJ147" s="4">
        <v>23</v>
      </c>
      <c r="EK147" s="32">
        <v>15</v>
      </c>
      <c r="EL147" s="4">
        <v>11</v>
      </c>
      <c r="EM147" s="55">
        <v>0.72499999999999998</v>
      </c>
      <c r="EN147" s="12">
        <v>2.7</v>
      </c>
      <c r="EO147" s="12">
        <v>4.7</v>
      </c>
      <c r="EP147" s="4" t="s">
        <v>686</v>
      </c>
      <c r="EQ147" s="20">
        <v>48.1</v>
      </c>
      <c r="ER147" s="4">
        <v>3.7</v>
      </c>
      <c r="EY147" s="4">
        <v>0.85899999999999999</v>
      </c>
      <c r="FA147" s="4">
        <v>75.5</v>
      </c>
      <c r="FB147" s="4">
        <v>103</v>
      </c>
      <c r="FF147" s="4">
        <v>1.8</v>
      </c>
      <c r="FG147" s="4">
        <v>70</v>
      </c>
      <c r="FH147" s="12">
        <v>99</v>
      </c>
      <c r="FI147" s="12">
        <v>99</v>
      </c>
      <c r="FR147" s="4">
        <v>41</v>
      </c>
      <c r="FS147" s="4">
        <v>48</v>
      </c>
      <c r="FU147" s="4">
        <v>40.700000000000003</v>
      </c>
      <c r="FV147" s="12">
        <v>12.7</v>
      </c>
      <c r="FW147" s="4">
        <v>40</v>
      </c>
      <c r="FX147" s="4">
        <v>42</v>
      </c>
    </row>
    <row r="148" spans="1:180">
      <c r="A148" s="4" t="s">
        <v>687</v>
      </c>
      <c r="B148" s="4" t="s">
        <v>407</v>
      </c>
      <c r="C148" s="4">
        <v>0</v>
      </c>
      <c r="D148" s="4">
        <v>1</v>
      </c>
      <c r="E148" s="4">
        <v>0</v>
      </c>
      <c r="F148" s="4">
        <v>0</v>
      </c>
      <c r="G148" s="4">
        <v>0</v>
      </c>
      <c r="H148" s="4">
        <v>0</v>
      </c>
      <c r="I148" s="4">
        <v>0</v>
      </c>
      <c r="J148" s="4">
        <v>0</v>
      </c>
      <c r="K148" s="4">
        <v>0</v>
      </c>
      <c r="L148" s="4">
        <v>0</v>
      </c>
      <c r="M148" s="4">
        <v>0</v>
      </c>
      <c r="N148" s="4">
        <v>0</v>
      </c>
      <c r="O148" s="4">
        <v>0</v>
      </c>
      <c r="P148" s="4">
        <v>0</v>
      </c>
      <c r="Q148" s="4">
        <v>1</v>
      </c>
      <c r="U148" s="5">
        <v>1924000</v>
      </c>
      <c r="V148" s="12">
        <v>0.3</v>
      </c>
      <c r="W148" s="12">
        <v>2.4</v>
      </c>
      <c r="X148" s="12">
        <v>2.4</v>
      </c>
      <c r="Y148" s="12">
        <v>2.1</v>
      </c>
      <c r="Z148" s="12">
        <v>1.5</v>
      </c>
      <c r="AA148" s="12">
        <v>1.3</v>
      </c>
      <c r="AB148" s="12">
        <v>1.85</v>
      </c>
      <c r="AC148" s="12">
        <v>0.7</v>
      </c>
      <c r="AD148" s="12">
        <v>3</v>
      </c>
      <c r="AE148" s="12">
        <v>-1.1000000000000001</v>
      </c>
      <c r="AF148" s="12">
        <v>28.2</v>
      </c>
      <c r="AG148" s="12">
        <v>50.5</v>
      </c>
      <c r="AH148" s="12">
        <v>39.35</v>
      </c>
      <c r="AI148" s="12">
        <v>22.3</v>
      </c>
      <c r="AJ148" s="12"/>
      <c r="AK148" s="12">
        <v>96</v>
      </c>
      <c r="AL148" s="20"/>
      <c r="AM148" s="20"/>
      <c r="AN148" s="20"/>
      <c r="AO148" s="20"/>
      <c r="AP148" s="5">
        <v>965000</v>
      </c>
      <c r="AQ148" s="14">
        <v>0.3</v>
      </c>
      <c r="AR148" s="14">
        <v>50.1</v>
      </c>
      <c r="AS148" s="14">
        <v>50.7</v>
      </c>
      <c r="AT148" s="14">
        <v>56.1</v>
      </c>
      <c r="AU148" s="14">
        <v>55.5</v>
      </c>
      <c r="AV148" s="14">
        <v>44.5</v>
      </c>
      <c r="AW148" s="14">
        <v>45.2</v>
      </c>
      <c r="AY148" s="5">
        <v>12994.84109</v>
      </c>
      <c r="AZ148" s="5">
        <v>14766.49583</v>
      </c>
      <c r="BB148" s="27"/>
      <c r="BI148" s="5"/>
      <c r="BJ148" s="5"/>
      <c r="BK148" s="5"/>
      <c r="BL148" s="5"/>
      <c r="BM148" s="5">
        <v>10404</v>
      </c>
      <c r="BN148" s="5">
        <v>9086.4956610000008</v>
      </c>
      <c r="BO148" s="5"/>
      <c r="BP148" s="5">
        <v>9240</v>
      </c>
      <c r="BQ148" s="20">
        <v>27.08</v>
      </c>
      <c r="BR148" s="20">
        <v>27.08</v>
      </c>
      <c r="CI148" s="5"/>
      <c r="CQ148" s="4" t="s">
        <v>415</v>
      </c>
      <c r="CR148" s="4">
        <v>3</v>
      </c>
      <c r="CS148" s="4" t="s">
        <v>416</v>
      </c>
      <c r="CT148" s="4" t="s">
        <v>416</v>
      </c>
      <c r="CU148" s="12"/>
      <c r="CV148" s="4">
        <v>3</v>
      </c>
      <c r="DB148" s="4">
        <v>333</v>
      </c>
      <c r="DG148" s="12">
        <v>63.792140959999998</v>
      </c>
      <c r="DH148" s="12">
        <v>5.6929001809999997</v>
      </c>
      <c r="DI148" s="12">
        <v>34.742520570499998</v>
      </c>
      <c r="DJ148" s="12">
        <v>-58.099240778999999</v>
      </c>
      <c r="DM148" s="4">
        <v>75</v>
      </c>
      <c r="DN148" s="16">
        <v>0.26056890427874996</v>
      </c>
      <c r="DQ148" s="12">
        <v>74.400000000000006</v>
      </c>
      <c r="DR148" s="20"/>
      <c r="DT148" s="20" t="s">
        <v>427</v>
      </c>
      <c r="DU148" s="4">
        <v>37</v>
      </c>
      <c r="DV148" s="4">
        <v>6</v>
      </c>
      <c r="DW148" s="12">
        <v>4.8</v>
      </c>
      <c r="DX148" s="4">
        <f t="shared" si="47"/>
        <v>31</v>
      </c>
      <c r="DY148" s="49">
        <f t="shared" si="48"/>
        <v>0.83783783783783783</v>
      </c>
      <c r="DZ148" s="16">
        <f t="shared" si="49"/>
        <v>0.88571428571428568</v>
      </c>
      <c r="EA148" s="16">
        <f t="shared" si="50"/>
        <v>0.93939393939393945</v>
      </c>
      <c r="EB148" s="16">
        <f t="shared" si="51"/>
        <v>0.31893895875224804</v>
      </c>
      <c r="EC148" s="16">
        <f t="shared" si="52"/>
        <v>0.38072987664803443</v>
      </c>
      <c r="ED148" s="16">
        <f t="shared" si="53"/>
        <v>0.49265084278222232</v>
      </c>
      <c r="EE148" s="20">
        <f t="shared" si="54"/>
        <v>6.166666666666667</v>
      </c>
      <c r="EF148" s="20">
        <f t="shared" si="55"/>
        <v>1.8191584434161694</v>
      </c>
      <c r="EG148" s="16">
        <v>-0.43984538000000001</v>
      </c>
      <c r="EH148" s="4">
        <v>175</v>
      </c>
      <c r="EI148" s="4">
        <v>45</v>
      </c>
      <c r="EJ148" s="4">
        <v>18</v>
      </c>
      <c r="EK148" s="32">
        <v>8</v>
      </c>
      <c r="EL148" s="4">
        <v>6</v>
      </c>
      <c r="EM148" s="55">
        <v>0.8666666666666667</v>
      </c>
      <c r="EN148" s="12">
        <v>4.5999999999999996</v>
      </c>
      <c r="EO148" s="12">
        <v>6.8</v>
      </c>
      <c r="EP148" s="4" t="s">
        <v>688</v>
      </c>
      <c r="EQ148" s="20">
        <v>46</v>
      </c>
      <c r="EY148" s="4">
        <v>0.86599999999999999</v>
      </c>
      <c r="FA148" s="4">
        <v>77.5</v>
      </c>
      <c r="FB148" s="4">
        <v>106</v>
      </c>
      <c r="FE148" s="4">
        <v>13</v>
      </c>
      <c r="FF148" s="4">
        <v>1.3</v>
      </c>
      <c r="FG148" s="4">
        <v>56</v>
      </c>
      <c r="FH148" s="12">
        <v>96</v>
      </c>
      <c r="FI148" s="12">
        <v>96</v>
      </c>
      <c r="FR148" s="4">
        <v>36</v>
      </c>
      <c r="FS148" s="4">
        <v>46</v>
      </c>
      <c r="FU148" s="4">
        <v>39.299999999999997</v>
      </c>
      <c r="FV148" s="12">
        <v>7.8</v>
      </c>
      <c r="FX148" s="4">
        <v>35</v>
      </c>
    </row>
    <row r="149" spans="1:180">
      <c r="A149" s="4" t="s">
        <v>689</v>
      </c>
      <c r="B149" s="4" t="s">
        <v>403</v>
      </c>
      <c r="C149" s="4">
        <v>0</v>
      </c>
      <c r="D149" s="4">
        <v>0</v>
      </c>
      <c r="E149" s="4">
        <v>0</v>
      </c>
      <c r="F149" s="4">
        <v>0</v>
      </c>
      <c r="G149" s="4">
        <v>0</v>
      </c>
      <c r="H149" s="4">
        <v>0</v>
      </c>
      <c r="I149" s="4">
        <v>0</v>
      </c>
      <c r="J149" s="4">
        <v>0</v>
      </c>
      <c r="K149" s="4">
        <v>0</v>
      </c>
      <c r="L149" s="4">
        <v>0</v>
      </c>
      <c r="M149" s="4">
        <v>1</v>
      </c>
      <c r="N149" s="4">
        <v>1</v>
      </c>
      <c r="O149" s="4">
        <v>0</v>
      </c>
      <c r="P149" s="4">
        <v>0</v>
      </c>
      <c r="Q149" s="4">
        <v>0</v>
      </c>
      <c r="U149" s="5">
        <v>391000</v>
      </c>
      <c r="V149" s="12">
        <v>3.5</v>
      </c>
      <c r="W149" s="12"/>
      <c r="X149" s="12">
        <v>6.4</v>
      </c>
      <c r="Y149" s="12">
        <v>6.7</v>
      </c>
      <c r="Z149" s="12"/>
      <c r="AA149" s="12">
        <v>5.0999999999999996</v>
      </c>
      <c r="AB149" s="12">
        <v>5.75</v>
      </c>
      <c r="AC149" s="12">
        <v>-0.2</v>
      </c>
      <c r="AD149" s="12">
        <v>1.7</v>
      </c>
      <c r="AE149" s="12">
        <v>-1.3</v>
      </c>
      <c r="AF149" s="12">
        <v>8.6</v>
      </c>
      <c r="AG149" s="12">
        <v>14.6</v>
      </c>
      <c r="AH149" s="12">
        <v>11.6</v>
      </c>
      <c r="AI149" s="12">
        <v>6</v>
      </c>
      <c r="AJ149" s="12"/>
      <c r="AK149" s="12">
        <v>62</v>
      </c>
      <c r="AL149" s="20"/>
      <c r="AM149" s="20"/>
      <c r="AN149" s="20"/>
      <c r="AO149" s="20"/>
      <c r="AP149" s="5">
        <v>202000</v>
      </c>
      <c r="AQ149" s="14">
        <v>3.5</v>
      </c>
      <c r="AR149" s="14">
        <v>51</v>
      </c>
      <c r="AS149" s="14">
        <v>51.4</v>
      </c>
      <c r="AT149" s="14">
        <v>51.8</v>
      </c>
      <c r="AU149" s="14">
        <v>53.4</v>
      </c>
      <c r="AV149" s="14">
        <v>50.2</v>
      </c>
      <c r="AW149" s="14">
        <v>49.6</v>
      </c>
      <c r="BB149" s="27"/>
      <c r="BI149" s="5"/>
      <c r="BJ149" s="5"/>
      <c r="BK149" s="5"/>
      <c r="BL149" s="5"/>
      <c r="BM149" s="5"/>
      <c r="BN149" s="5">
        <v>1731.9689269999999</v>
      </c>
      <c r="BO149" s="5">
        <v>598.1078096</v>
      </c>
      <c r="BP149" s="5">
        <v>900</v>
      </c>
      <c r="CF149" s="30">
        <v>114.32225063938618</v>
      </c>
      <c r="CG149" s="36"/>
      <c r="CI149" s="5"/>
      <c r="CU149" s="12"/>
      <c r="DB149" s="4">
        <v>94</v>
      </c>
      <c r="DF149" s="4">
        <v>60</v>
      </c>
      <c r="DG149" s="12">
        <v>84.468620299999998</v>
      </c>
      <c r="DH149" s="12">
        <v>76.578300479999996</v>
      </c>
      <c r="DI149" s="12">
        <v>80.523460389999997</v>
      </c>
      <c r="DJ149" s="12">
        <v>-7.890319820000002</v>
      </c>
      <c r="DL149" s="4">
        <v>88.2</v>
      </c>
      <c r="DM149" s="4">
        <v>57</v>
      </c>
      <c r="DN149" s="16">
        <v>0.45898372422299999</v>
      </c>
      <c r="DO149" s="4">
        <v>50.3</v>
      </c>
      <c r="DP149" s="4">
        <v>70.5</v>
      </c>
      <c r="DQ149" s="12">
        <v>71.7</v>
      </c>
      <c r="DR149" s="20">
        <v>0.58213256484149856</v>
      </c>
      <c r="DS149" s="49">
        <f>(DQ149-DO149)/(85-DO149)</f>
        <v>0.61671469740634022</v>
      </c>
      <c r="DT149" s="20">
        <v>0.108544</v>
      </c>
      <c r="DU149" s="4">
        <v>120</v>
      </c>
      <c r="DV149" s="4">
        <v>24</v>
      </c>
      <c r="DW149" s="12">
        <v>39.4</v>
      </c>
      <c r="DX149" s="4">
        <f t="shared" si="47"/>
        <v>96</v>
      </c>
      <c r="DY149" s="49">
        <f t="shared" si="48"/>
        <v>0.8</v>
      </c>
      <c r="DZ149" s="16">
        <f t="shared" si="49"/>
        <v>0.81355932203389836</v>
      </c>
      <c r="EA149" s="16">
        <f t="shared" si="50"/>
        <v>0.82758620689655171</v>
      </c>
      <c r="EB149" s="16">
        <f t="shared" si="51"/>
        <v>0.28217028254239479</v>
      </c>
      <c r="EC149" s="16">
        <f t="shared" si="52"/>
        <v>0.29482440038694907</v>
      </c>
      <c r="ED149" s="16">
        <f t="shared" si="53"/>
        <v>0.30891860728000076</v>
      </c>
      <c r="EE149" s="20">
        <f t="shared" si="54"/>
        <v>5</v>
      </c>
      <c r="EF149" s="20">
        <f t="shared" si="55"/>
        <v>1.6094379124341001</v>
      </c>
      <c r="EG149" s="16">
        <v>-0.62057978000000003</v>
      </c>
      <c r="EH149" s="4">
        <v>113</v>
      </c>
      <c r="EI149" s="4">
        <v>185</v>
      </c>
      <c r="EJ149" s="4">
        <v>56</v>
      </c>
      <c r="EK149" s="32"/>
      <c r="EL149" s="4">
        <v>29</v>
      </c>
      <c r="EM149" s="55">
        <v>0.84324324324324329</v>
      </c>
      <c r="EN149" s="12">
        <v>6</v>
      </c>
      <c r="EO149" s="12">
        <v>4.0999999999999996</v>
      </c>
      <c r="EP149" s="4" t="s">
        <v>690</v>
      </c>
      <c r="EQ149" s="20">
        <v>-9.2799999999999994</v>
      </c>
      <c r="FB149" s="4">
        <v>118</v>
      </c>
      <c r="FF149" s="4">
        <v>5.3</v>
      </c>
      <c r="FG149" s="4">
        <v>78</v>
      </c>
      <c r="FO149" s="4">
        <v>0.19700000000000001</v>
      </c>
      <c r="FP149" s="4">
        <v>33.299999999999997</v>
      </c>
      <c r="FQ149" s="4">
        <v>22.4</v>
      </c>
      <c r="FV149" s="12">
        <v>2</v>
      </c>
      <c r="FW149" s="4">
        <v>125</v>
      </c>
      <c r="FX149" s="4">
        <v>122</v>
      </c>
    </row>
    <row r="150" spans="1:180">
      <c r="A150" s="4" t="s">
        <v>691</v>
      </c>
      <c r="B150" s="4" t="s">
        <v>4</v>
      </c>
      <c r="C150" s="4">
        <v>0</v>
      </c>
      <c r="D150" s="4">
        <v>0</v>
      </c>
      <c r="E150" s="4">
        <v>0</v>
      </c>
      <c r="F150" s="4">
        <v>1</v>
      </c>
      <c r="G150" s="4">
        <v>0</v>
      </c>
      <c r="H150" s="4">
        <v>0</v>
      </c>
      <c r="I150" s="4">
        <v>0</v>
      </c>
      <c r="J150" s="4">
        <v>0</v>
      </c>
      <c r="K150" s="4">
        <v>0</v>
      </c>
      <c r="L150" s="4">
        <v>0</v>
      </c>
      <c r="M150" s="4">
        <v>0</v>
      </c>
      <c r="N150" s="4">
        <v>1</v>
      </c>
      <c r="O150" s="4">
        <v>0</v>
      </c>
      <c r="P150" s="4">
        <v>0</v>
      </c>
      <c r="Q150" s="4">
        <v>0</v>
      </c>
      <c r="R150" s="20">
        <v>6.4411764705882355</v>
      </c>
      <c r="S150" s="20">
        <v>0.38235294117647056</v>
      </c>
      <c r="U150" s="5">
        <v>9822000</v>
      </c>
      <c r="V150" s="12">
        <v>2.4</v>
      </c>
      <c r="W150" s="12">
        <v>7</v>
      </c>
      <c r="X150" s="12">
        <v>7</v>
      </c>
      <c r="Y150" s="12">
        <v>7</v>
      </c>
      <c r="Z150" s="12">
        <v>6.8</v>
      </c>
      <c r="AA150" s="12">
        <v>7</v>
      </c>
      <c r="AB150" s="12">
        <v>7</v>
      </c>
      <c r="AC150" s="12">
        <v>0</v>
      </c>
      <c r="AD150" s="12">
        <v>0</v>
      </c>
      <c r="AE150" s="12">
        <v>0</v>
      </c>
      <c r="AF150" s="12">
        <v>17.3</v>
      </c>
      <c r="AG150" s="12">
        <v>24.2</v>
      </c>
      <c r="AH150" s="12">
        <v>20.75</v>
      </c>
      <c r="AI150" s="12">
        <v>6.9</v>
      </c>
      <c r="AJ150" s="12"/>
      <c r="AL150" s="20"/>
      <c r="AM150" s="20"/>
      <c r="AN150" s="20"/>
      <c r="AO150" s="20"/>
      <c r="AP150" s="5">
        <v>4291000</v>
      </c>
      <c r="AQ150" s="14">
        <v>2.1</v>
      </c>
      <c r="AR150" s="14">
        <v>45.8</v>
      </c>
      <c r="AS150" s="14">
        <v>42.8</v>
      </c>
      <c r="AT150" s="14">
        <v>52.4</v>
      </c>
      <c r="AU150" s="14">
        <v>49.6</v>
      </c>
      <c r="AV150" s="14">
        <v>39.299999999999997</v>
      </c>
      <c r="AW150" s="14">
        <v>37.200000000000003</v>
      </c>
      <c r="BB150" s="27">
        <v>0.70262919310970084</v>
      </c>
      <c r="BI150" s="5">
        <v>1103</v>
      </c>
      <c r="BJ150" s="5">
        <v>775</v>
      </c>
      <c r="BK150" s="5">
        <v>939</v>
      </c>
      <c r="BL150" s="5"/>
      <c r="BM150" s="5"/>
      <c r="BN150" s="5"/>
      <c r="BO150" s="5"/>
      <c r="BP150" s="5"/>
      <c r="CI150" s="5"/>
      <c r="CU150" s="12"/>
      <c r="CY150" s="4">
        <v>26</v>
      </c>
      <c r="CZ150" s="4">
        <v>33</v>
      </c>
      <c r="DA150" s="4">
        <v>39</v>
      </c>
      <c r="DB150" s="4" t="s">
        <v>404</v>
      </c>
      <c r="DC150" s="4">
        <v>42</v>
      </c>
      <c r="DE150" s="4">
        <v>70</v>
      </c>
      <c r="DF150" s="4">
        <v>50</v>
      </c>
      <c r="DG150" s="12">
        <v>84.260406489999994</v>
      </c>
      <c r="DH150" s="12">
        <v>75.31809998</v>
      </c>
      <c r="DI150" s="12">
        <v>79.78925323499999</v>
      </c>
      <c r="DJ150" s="12">
        <v>-8.9423065099999945</v>
      </c>
      <c r="DL150" s="12">
        <v>11</v>
      </c>
      <c r="DM150" s="4">
        <v>49</v>
      </c>
      <c r="DN150" s="16">
        <v>0.39096734085149992</v>
      </c>
      <c r="DO150" s="12">
        <v>36</v>
      </c>
      <c r="DP150" s="4">
        <v>47.2</v>
      </c>
      <c r="DQ150" s="12"/>
      <c r="DR150" s="20">
        <v>0.22857142857142862</v>
      </c>
      <c r="DT150" s="20">
        <v>-6.5048759999999997E-2</v>
      </c>
      <c r="DU150" s="4">
        <v>175</v>
      </c>
      <c r="DV150" s="4">
        <v>125</v>
      </c>
      <c r="DW150" s="12">
        <v>127.04</v>
      </c>
      <c r="DX150" s="4">
        <f t="shared" si="47"/>
        <v>50</v>
      </c>
      <c r="DY150" s="49">
        <f t="shared" si="48"/>
        <v>0.2857142857142857</v>
      </c>
      <c r="DZ150" s="16">
        <f t="shared" si="49"/>
        <v>0.28901734104046245</v>
      </c>
      <c r="EA150" s="16">
        <f t="shared" si="50"/>
        <v>0.29239766081871343</v>
      </c>
      <c r="EB150" s="16">
        <f t="shared" si="51"/>
        <v>5.89910709456875E-2</v>
      </c>
      <c r="EC150" s="16">
        <f t="shared" si="52"/>
        <v>5.9873905866796175E-2</v>
      </c>
      <c r="ED150" s="16">
        <f t="shared" si="53"/>
        <v>6.0782278111287454E-2</v>
      </c>
      <c r="EE150" s="20">
        <f t="shared" si="54"/>
        <v>1.4</v>
      </c>
      <c r="EF150" s="20">
        <f t="shared" si="55"/>
        <v>0.33647223662121295</v>
      </c>
      <c r="EG150" s="16">
        <v>0.52717795000000001</v>
      </c>
      <c r="EH150" s="4">
        <v>10</v>
      </c>
      <c r="EI150" s="4">
        <v>294</v>
      </c>
      <c r="EJ150" s="4">
        <v>246</v>
      </c>
      <c r="EK150" s="32">
        <v>211</v>
      </c>
      <c r="EL150" s="4">
        <v>211</v>
      </c>
      <c r="EM150" s="55">
        <v>0.28231292517006801</v>
      </c>
      <c r="EN150" s="12">
        <v>0.9</v>
      </c>
      <c r="EO150" s="12">
        <v>1</v>
      </c>
      <c r="EP150" s="4" t="s">
        <v>692</v>
      </c>
      <c r="EQ150" s="20">
        <v>2.02</v>
      </c>
      <c r="ES150" s="4">
        <v>0.8</v>
      </c>
      <c r="ET150" s="4">
        <v>1.1000000000000001</v>
      </c>
      <c r="EU150" s="4">
        <v>2.5</v>
      </c>
      <c r="EV150" s="4">
        <v>2.6</v>
      </c>
      <c r="EW150" s="20">
        <f>AVERAGE(ER150:EV150)</f>
        <v>1.75</v>
      </c>
      <c r="EZ150" s="4">
        <v>110</v>
      </c>
      <c r="FC150" s="4">
        <v>107</v>
      </c>
      <c r="FP150" s="4">
        <v>32.4</v>
      </c>
      <c r="FQ150" s="4">
        <v>20.399999999999999</v>
      </c>
      <c r="FT150" s="4">
        <v>64</v>
      </c>
      <c r="FW150" s="4">
        <v>166</v>
      </c>
    </row>
    <row r="151" spans="1:180">
      <c r="A151" s="4" t="s">
        <v>693</v>
      </c>
      <c r="B151" s="4" t="s">
        <v>4</v>
      </c>
      <c r="C151" s="4">
        <v>0</v>
      </c>
      <c r="D151" s="4">
        <v>0</v>
      </c>
      <c r="E151" s="4">
        <v>0</v>
      </c>
      <c r="F151" s="4">
        <v>1</v>
      </c>
      <c r="G151" s="4">
        <v>0</v>
      </c>
      <c r="H151" s="4">
        <v>0</v>
      </c>
      <c r="I151" s="4">
        <v>0</v>
      </c>
      <c r="J151" s="4">
        <v>0</v>
      </c>
      <c r="K151" s="4">
        <v>0</v>
      </c>
      <c r="L151" s="4">
        <v>0</v>
      </c>
      <c r="M151" s="4">
        <v>0</v>
      </c>
      <c r="N151" s="4">
        <v>1</v>
      </c>
      <c r="O151" s="4">
        <v>1</v>
      </c>
      <c r="P151" s="4">
        <v>0</v>
      </c>
      <c r="Q151" s="4">
        <v>0</v>
      </c>
      <c r="R151" s="20">
        <v>2.8235294117647061</v>
      </c>
      <c r="S151" s="20">
        <v>7.0294117647058822</v>
      </c>
      <c r="T151" s="4">
        <v>2.82</v>
      </c>
      <c r="U151" s="5">
        <v>42393000</v>
      </c>
      <c r="V151" s="12">
        <v>2.4</v>
      </c>
      <c r="W151" s="12">
        <v>6.5</v>
      </c>
      <c r="X151" s="12">
        <v>6.5</v>
      </c>
      <c r="Y151" s="12">
        <v>4.9000000000000004</v>
      </c>
      <c r="Z151" s="12">
        <v>4</v>
      </c>
      <c r="AA151" s="12">
        <v>3.9</v>
      </c>
      <c r="AB151" s="12">
        <v>5.2</v>
      </c>
      <c r="AC151" s="12">
        <v>1.4</v>
      </c>
      <c r="AD151" s="12">
        <v>1.4</v>
      </c>
      <c r="AE151" s="12">
        <v>-2.6</v>
      </c>
      <c r="AF151" s="12">
        <v>46.6</v>
      </c>
      <c r="AG151" s="12">
        <v>48.8</v>
      </c>
      <c r="AH151" s="12">
        <v>47.7</v>
      </c>
      <c r="AI151" s="12">
        <v>2.2000000000000002</v>
      </c>
      <c r="AJ151" s="12"/>
      <c r="AK151" s="12">
        <v>81.400000000000006</v>
      </c>
      <c r="AL151" s="20">
        <v>4.0640000000000001</v>
      </c>
      <c r="AM151" s="20">
        <v>4.9550000000000001</v>
      </c>
      <c r="AN151" s="20">
        <v>4.5095000000000001</v>
      </c>
      <c r="AO151" s="20">
        <f>AM151-AL151</f>
        <v>0.89100000000000001</v>
      </c>
      <c r="AP151" s="5">
        <v>16635000</v>
      </c>
      <c r="AQ151" s="14">
        <v>2.7</v>
      </c>
      <c r="AR151" s="14">
        <v>37.5</v>
      </c>
      <c r="AS151" s="14">
        <v>39.700000000000003</v>
      </c>
      <c r="AT151" s="14">
        <v>48.9</v>
      </c>
      <c r="AU151" s="14">
        <v>49.3</v>
      </c>
      <c r="AV151" s="14">
        <v>26.2</v>
      </c>
      <c r="AW151" s="14">
        <v>29.2</v>
      </c>
      <c r="AX151" s="5">
        <v>4842.2671220000002</v>
      </c>
      <c r="AY151" s="5">
        <v>7322.9998340000002</v>
      </c>
      <c r="AZ151" s="5">
        <v>7517.6241259999997</v>
      </c>
      <c r="BA151" s="20">
        <v>1.4173018292682926</v>
      </c>
      <c r="BB151" s="27">
        <v>1.4824281150159744</v>
      </c>
      <c r="BC151" s="20">
        <v>1.4380026809651474</v>
      </c>
      <c r="BG151" s="5">
        <v>2624</v>
      </c>
      <c r="BH151" s="5">
        <v>3719</v>
      </c>
      <c r="BI151" s="5">
        <v>2191</v>
      </c>
      <c r="BJ151" s="5">
        <v>3248</v>
      </c>
      <c r="BK151" s="5">
        <v>2719.5</v>
      </c>
      <c r="BL151" s="5">
        <v>2984</v>
      </c>
      <c r="BM151" s="5">
        <v>4291</v>
      </c>
      <c r="BN151" s="5">
        <v>5762.7607870000002</v>
      </c>
      <c r="BO151" s="5">
        <v>2419.2234410000001</v>
      </c>
      <c r="BP151" s="5">
        <v>3520</v>
      </c>
      <c r="BQ151" s="20">
        <v>62.3</v>
      </c>
      <c r="BR151" s="20">
        <v>62.3</v>
      </c>
      <c r="CH151" s="5">
        <v>3154000</v>
      </c>
      <c r="CI151" s="5">
        <v>1391000</v>
      </c>
      <c r="CJ151" s="4">
        <v>126.7</v>
      </c>
      <c r="CK151" s="12">
        <v>21.8</v>
      </c>
      <c r="CL151" s="12">
        <v>40.9</v>
      </c>
      <c r="CM151" s="12">
        <v>51.9</v>
      </c>
      <c r="CN151" s="12">
        <v>15.5</v>
      </c>
      <c r="CO151" s="12">
        <v>17.7</v>
      </c>
      <c r="CP151" s="4">
        <v>22.8</v>
      </c>
      <c r="CQ151" s="4" t="s">
        <v>415</v>
      </c>
      <c r="CR151" s="4">
        <v>1</v>
      </c>
      <c r="CS151" s="4" t="s">
        <v>417</v>
      </c>
      <c r="CT151" s="4" t="s">
        <v>417</v>
      </c>
      <c r="CU151" s="12"/>
      <c r="CV151" s="4">
        <v>2</v>
      </c>
      <c r="CW151" s="4">
        <v>3</v>
      </c>
      <c r="CX151" s="20">
        <v>-0.5846808585628952</v>
      </c>
      <c r="CY151" s="4">
        <v>92</v>
      </c>
      <c r="CZ151" s="4">
        <v>120</v>
      </c>
      <c r="DA151" s="4">
        <v>144</v>
      </c>
      <c r="DB151" s="4">
        <v>206</v>
      </c>
      <c r="DG151" s="12">
        <v>37.512832639999999</v>
      </c>
      <c r="DH151" s="12">
        <v>13.53499985</v>
      </c>
      <c r="DI151" s="12">
        <v>25.523916244999999</v>
      </c>
      <c r="DJ151" s="12">
        <v>-23.977832790000001</v>
      </c>
      <c r="DM151" s="4">
        <v>9</v>
      </c>
      <c r="DN151" s="16">
        <v>2.2971524620499999E-2</v>
      </c>
      <c r="DO151" s="12">
        <v>49</v>
      </c>
      <c r="DP151" s="4">
        <v>63.2</v>
      </c>
      <c r="DQ151" s="12">
        <v>54.7</v>
      </c>
      <c r="DR151" s="20">
        <v>0.39444444444444454</v>
      </c>
      <c r="DS151" s="49">
        <f t="shared" ref="DS151:DS160" si="56">(DQ151-DO151)/(85-DO151)</f>
        <v>0.15833333333333341</v>
      </c>
      <c r="DT151" s="20">
        <v>1.7054969999999999E-2</v>
      </c>
      <c r="DU151" s="4">
        <v>89</v>
      </c>
      <c r="DV151" s="4">
        <v>50</v>
      </c>
      <c r="DW151" s="12">
        <v>49</v>
      </c>
      <c r="DX151" s="4">
        <f t="shared" si="47"/>
        <v>39</v>
      </c>
      <c r="DY151" s="49">
        <f t="shared" si="48"/>
        <v>0.43820224719101125</v>
      </c>
      <c r="DZ151" s="16">
        <f t="shared" si="49"/>
        <v>0.44827586206896552</v>
      </c>
      <c r="EA151" s="16">
        <f t="shared" si="50"/>
        <v>0.45882352941176469</v>
      </c>
      <c r="EB151" s="16">
        <f t="shared" si="51"/>
        <v>0.10109315473829486</v>
      </c>
      <c r="EC151" s="16">
        <f t="shared" si="52"/>
        <v>0.10438780917942873</v>
      </c>
      <c r="ED151" s="16">
        <f t="shared" si="53"/>
        <v>0.10790352787549129</v>
      </c>
      <c r="EE151" s="20">
        <f t="shared" si="54"/>
        <v>1.78</v>
      </c>
      <c r="EF151" s="20">
        <f t="shared" si="55"/>
        <v>0.57661336430399368</v>
      </c>
      <c r="EG151" s="16">
        <v>0.51142219</v>
      </c>
      <c r="EH151" s="4">
        <v>69</v>
      </c>
      <c r="EI151" s="4">
        <v>126</v>
      </c>
      <c r="EJ151" s="4">
        <v>91</v>
      </c>
      <c r="EK151" s="32">
        <v>67</v>
      </c>
      <c r="EL151" s="4">
        <v>66</v>
      </c>
      <c r="EM151" s="55">
        <v>0.47619047619047616</v>
      </c>
      <c r="EN151" s="12">
        <v>1.6</v>
      </c>
      <c r="EO151" s="12">
        <v>2</v>
      </c>
      <c r="EP151" s="4" t="s">
        <v>694</v>
      </c>
      <c r="EQ151" s="20">
        <v>-25.45</v>
      </c>
      <c r="ER151" s="4">
        <v>4.9000000000000004</v>
      </c>
      <c r="ES151" s="4">
        <v>4.5999999999999996</v>
      </c>
      <c r="ET151" s="4">
        <v>4.5</v>
      </c>
      <c r="EU151" s="4">
        <v>4.5999999999999996</v>
      </c>
      <c r="EV151" s="4">
        <v>3.9</v>
      </c>
      <c r="EW151" s="20">
        <f>AVERAGE(ER151:EV151)</f>
        <v>4.5</v>
      </c>
      <c r="EX151" s="4">
        <v>35</v>
      </c>
      <c r="EY151" s="4">
        <v>0.68100000000000005</v>
      </c>
      <c r="EZ151" s="4">
        <v>101</v>
      </c>
      <c r="FA151" s="4">
        <v>66.8</v>
      </c>
      <c r="FB151" s="4">
        <v>120</v>
      </c>
      <c r="FC151" s="4">
        <v>110</v>
      </c>
      <c r="FD151" s="4">
        <v>82</v>
      </c>
      <c r="FE151" s="4">
        <v>230</v>
      </c>
      <c r="FF151" s="4">
        <v>4</v>
      </c>
      <c r="FG151" s="4">
        <v>69</v>
      </c>
      <c r="FH151" s="4">
        <v>81.2</v>
      </c>
      <c r="FI151" s="4">
        <v>81.400000000000006</v>
      </c>
      <c r="FO151" s="4">
        <v>0.53100000000000003</v>
      </c>
      <c r="FP151" s="4">
        <v>1.5</v>
      </c>
      <c r="FQ151" s="12">
        <v>0</v>
      </c>
      <c r="FR151" s="4">
        <v>33</v>
      </c>
      <c r="FS151" s="4">
        <v>37</v>
      </c>
      <c r="FT151" s="4">
        <v>50</v>
      </c>
      <c r="FU151" s="4">
        <v>30.8</v>
      </c>
      <c r="FV151" s="12">
        <v>28.4</v>
      </c>
      <c r="FW151" s="4">
        <v>95</v>
      </c>
      <c r="FX151" s="4">
        <v>90</v>
      </c>
    </row>
    <row r="152" spans="1:180">
      <c r="A152" s="4" t="s">
        <v>695</v>
      </c>
      <c r="B152" s="4" t="s">
        <v>407</v>
      </c>
      <c r="C152" s="4">
        <v>1</v>
      </c>
      <c r="D152" s="4">
        <v>0</v>
      </c>
      <c r="E152" s="4">
        <v>0</v>
      </c>
      <c r="F152" s="4">
        <v>0</v>
      </c>
      <c r="G152" s="4">
        <v>0</v>
      </c>
      <c r="H152" s="4">
        <v>0</v>
      </c>
      <c r="I152" s="4">
        <v>0</v>
      </c>
      <c r="J152" s="4">
        <v>0</v>
      </c>
      <c r="K152" s="4">
        <v>0</v>
      </c>
      <c r="L152" s="4">
        <v>0</v>
      </c>
      <c r="M152" s="4">
        <v>0</v>
      </c>
      <c r="N152" s="4">
        <v>0</v>
      </c>
      <c r="O152" s="4">
        <v>0</v>
      </c>
      <c r="P152" s="4">
        <v>0</v>
      </c>
      <c r="Q152" s="4">
        <v>0</v>
      </c>
      <c r="R152" s="20">
        <v>3.28125</v>
      </c>
      <c r="S152" s="20">
        <v>4.625</v>
      </c>
      <c r="T152" s="20">
        <v>5.5</v>
      </c>
      <c r="U152" s="5">
        <v>39674000</v>
      </c>
      <c r="V152" s="12">
        <v>0.3</v>
      </c>
      <c r="W152" s="12">
        <v>2.8</v>
      </c>
      <c r="X152" s="12">
        <v>2.8</v>
      </c>
      <c r="Y152" s="12">
        <v>2.2000000000000002</v>
      </c>
      <c r="Z152" s="12">
        <v>1.2</v>
      </c>
      <c r="AA152" s="12">
        <v>1.2</v>
      </c>
      <c r="AB152" s="12">
        <v>2</v>
      </c>
      <c r="AC152" s="12">
        <v>1.2</v>
      </c>
      <c r="AD152" s="12">
        <v>3.8</v>
      </c>
      <c r="AE152" s="12">
        <v>-1.6</v>
      </c>
      <c r="AF152" s="12">
        <v>56.6</v>
      </c>
      <c r="AG152" s="12">
        <v>75.400000000000006</v>
      </c>
      <c r="AH152" s="12">
        <v>66</v>
      </c>
      <c r="AI152" s="12">
        <v>18.8</v>
      </c>
      <c r="AJ152" s="12"/>
      <c r="AK152" s="4">
        <v>97.1</v>
      </c>
      <c r="AL152" s="20">
        <v>3.4289999999999998</v>
      </c>
      <c r="AM152" s="20">
        <v>5.585</v>
      </c>
      <c r="AN152" s="20">
        <v>4.5069999999999997</v>
      </c>
      <c r="AO152" s="20">
        <f>AM152-AL152</f>
        <v>2.1560000000000001</v>
      </c>
      <c r="AP152" s="5">
        <v>17049000</v>
      </c>
      <c r="AQ152" s="14">
        <v>1.2</v>
      </c>
      <c r="AR152" s="14">
        <v>37.299999999999997</v>
      </c>
      <c r="AS152" s="14">
        <v>44.2</v>
      </c>
      <c r="AT152" s="14">
        <v>54.6</v>
      </c>
      <c r="AU152" s="14">
        <v>55.8</v>
      </c>
      <c r="AV152" s="14">
        <v>20.8</v>
      </c>
      <c r="AW152" s="14">
        <v>30.6</v>
      </c>
      <c r="AX152" s="5">
        <v>4360.4955460000001</v>
      </c>
      <c r="AY152" s="5">
        <v>15277.508669999999</v>
      </c>
      <c r="AZ152" s="5">
        <v>16803.749339999998</v>
      </c>
      <c r="BA152" s="20">
        <v>3.5408786732615654</v>
      </c>
      <c r="BB152" s="27">
        <v>3.068523855267371</v>
      </c>
      <c r="BC152" s="20">
        <v>5.3032210292484265</v>
      </c>
      <c r="BD152" s="5">
        <v>1063</v>
      </c>
      <c r="BE152" s="5">
        <v>1376</v>
      </c>
      <c r="BF152" s="5">
        <v>2040</v>
      </c>
      <c r="BG152" s="5">
        <v>3437</v>
      </c>
      <c r="BH152" s="5">
        <v>12170</v>
      </c>
      <c r="BI152" s="5">
        <v>3123</v>
      </c>
      <c r="BJ152" s="5">
        <v>9583</v>
      </c>
      <c r="BK152" s="5">
        <v>6353</v>
      </c>
      <c r="BL152" s="5">
        <v>2701</v>
      </c>
      <c r="BM152" s="5">
        <v>14324</v>
      </c>
      <c r="BN152" s="5">
        <v>11725.936</v>
      </c>
      <c r="BO152" s="5">
        <v>9182.9808260000009</v>
      </c>
      <c r="BP152" s="5">
        <v>14350</v>
      </c>
      <c r="BQ152" s="20">
        <v>27.9</v>
      </c>
      <c r="BR152" s="20">
        <v>32.85</v>
      </c>
      <c r="CE152" s="32">
        <v>382</v>
      </c>
      <c r="CF152" s="32">
        <v>381</v>
      </c>
      <c r="CG152" s="27">
        <v>1.0026246719160106</v>
      </c>
      <c r="CH152" s="5">
        <v>1606000</v>
      </c>
      <c r="CI152" s="5">
        <v>835000</v>
      </c>
      <c r="CJ152" s="4">
        <v>92.3</v>
      </c>
      <c r="CK152" s="12">
        <v>11.4</v>
      </c>
      <c r="CL152" s="12">
        <v>18.600000000000001</v>
      </c>
      <c r="CN152" s="12">
        <v>7.3</v>
      </c>
      <c r="CO152" s="12">
        <v>11.5</v>
      </c>
      <c r="CQ152" s="4" t="s">
        <v>415</v>
      </c>
      <c r="CR152" s="4">
        <v>3</v>
      </c>
      <c r="CS152" s="4" t="s">
        <v>417</v>
      </c>
      <c r="CT152" s="4" t="s">
        <v>417</v>
      </c>
      <c r="CU152" s="12">
        <v>82</v>
      </c>
      <c r="CV152" s="4">
        <v>5</v>
      </c>
      <c r="CW152" s="4">
        <v>4</v>
      </c>
      <c r="CX152" s="20">
        <v>0.97924275185257437</v>
      </c>
      <c r="CY152" s="4">
        <v>131</v>
      </c>
      <c r="CZ152" s="4">
        <v>166</v>
      </c>
      <c r="DA152" s="4">
        <v>196</v>
      </c>
      <c r="DB152" s="4">
        <v>370</v>
      </c>
      <c r="DG152" s="12">
        <v>42.093891139999997</v>
      </c>
      <c r="DH152" s="12">
        <v>11.85620022</v>
      </c>
      <c r="DI152" s="12">
        <v>26.975045679999997</v>
      </c>
      <c r="DJ152" s="12">
        <v>-30.237690919999999</v>
      </c>
      <c r="DM152" s="4">
        <v>39</v>
      </c>
      <c r="DN152" s="16">
        <v>0.10520267815199999</v>
      </c>
      <c r="DO152" s="12">
        <v>69</v>
      </c>
      <c r="DP152" s="4">
        <v>77.7</v>
      </c>
      <c r="DQ152" s="12">
        <v>78</v>
      </c>
      <c r="DR152" s="20">
        <v>0.54374999999999996</v>
      </c>
      <c r="DS152" s="49">
        <f t="shared" si="56"/>
        <v>0.5625</v>
      </c>
      <c r="DT152" s="20">
        <v>-9.3282699999999996E-3</v>
      </c>
      <c r="DU152" s="4">
        <v>46</v>
      </c>
      <c r="DV152" s="4">
        <v>5</v>
      </c>
      <c r="DW152" s="12">
        <v>4.7</v>
      </c>
      <c r="DX152" s="4">
        <f t="shared" si="47"/>
        <v>41</v>
      </c>
      <c r="DY152" s="49">
        <f t="shared" si="48"/>
        <v>0.89130434782608692</v>
      </c>
      <c r="DZ152" s="16">
        <f t="shared" si="49"/>
        <v>0.93181818181818177</v>
      </c>
      <c r="EA152" s="16">
        <f t="shared" si="50"/>
        <v>0.97619047619047616</v>
      </c>
      <c r="EB152" s="16">
        <f t="shared" si="51"/>
        <v>0.38907575699382863</v>
      </c>
      <c r="EC152" s="16">
        <f t="shared" si="52"/>
        <v>0.47139429107340902</v>
      </c>
      <c r="ED152" s="16">
        <f t="shared" si="53"/>
        <v>0.65684244524186297</v>
      </c>
      <c r="EE152" s="20">
        <f t="shared" si="54"/>
        <v>9.1999999999999993</v>
      </c>
      <c r="EF152" s="20">
        <f t="shared" si="55"/>
        <v>2.2192034840549946</v>
      </c>
      <c r="EG152" s="16">
        <v>-0.91214360999999999</v>
      </c>
      <c r="EH152" s="4">
        <v>186</v>
      </c>
      <c r="EI152" s="4">
        <v>57</v>
      </c>
      <c r="EJ152" s="4">
        <v>16</v>
      </c>
      <c r="EK152" s="32">
        <v>9</v>
      </c>
      <c r="EL152" s="4">
        <v>5</v>
      </c>
      <c r="EM152" s="55">
        <v>0.91228070175438591</v>
      </c>
      <c r="EN152" s="12">
        <v>6.2</v>
      </c>
      <c r="EO152" s="12">
        <v>7.1</v>
      </c>
      <c r="EP152" s="4" t="s">
        <v>696</v>
      </c>
      <c r="EQ152" s="20">
        <v>40.25</v>
      </c>
      <c r="ER152" s="4">
        <v>5.8</v>
      </c>
      <c r="ES152" s="4">
        <v>4.7</v>
      </c>
      <c r="ET152" s="4">
        <v>4.0999999999999996</v>
      </c>
      <c r="EU152" s="4">
        <v>3.9</v>
      </c>
      <c r="EV152" s="4">
        <v>3.9</v>
      </c>
      <c r="EW152" s="20">
        <f>AVERAGE(ER152:EV152)</f>
        <v>4.4799999999999995</v>
      </c>
      <c r="EX152" s="4">
        <v>5</v>
      </c>
      <c r="EY152" s="4">
        <v>0.874</v>
      </c>
      <c r="EZ152" s="4">
        <v>103</v>
      </c>
      <c r="FA152" s="4">
        <v>81.3</v>
      </c>
      <c r="FB152" s="4">
        <v>108</v>
      </c>
      <c r="FC152" s="4">
        <v>108</v>
      </c>
      <c r="FE152" s="4">
        <v>7</v>
      </c>
      <c r="FF152" s="4">
        <v>1.2</v>
      </c>
      <c r="FG152" s="4">
        <v>42</v>
      </c>
      <c r="FH152" s="4">
        <v>97.1</v>
      </c>
      <c r="FI152" s="4">
        <v>97.1</v>
      </c>
      <c r="FO152" s="4">
        <v>0.54200000000000004</v>
      </c>
      <c r="FP152" s="4">
        <v>3.5</v>
      </c>
      <c r="FR152" s="4">
        <v>24</v>
      </c>
      <c r="FS152" s="4">
        <v>35</v>
      </c>
      <c r="FT152" s="4">
        <v>54</v>
      </c>
      <c r="FU152" s="4">
        <v>29.4</v>
      </c>
      <c r="FV152" s="12">
        <v>19.899999999999999</v>
      </c>
      <c r="FW152" s="4">
        <v>9</v>
      </c>
      <c r="FX152" s="4">
        <v>11</v>
      </c>
    </row>
    <row r="153" spans="1:180">
      <c r="A153" s="4" t="s">
        <v>697</v>
      </c>
      <c r="B153" s="4" t="s">
        <v>403</v>
      </c>
      <c r="C153" s="4">
        <v>0</v>
      </c>
      <c r="D153" s="4">
        <v>0</v>
      </c>
      <c r="E153" s="4">
        <v>0</v>
      </c>
      <c r="F153" s="4">
        <v>0</v>
      </c>
      <c r="G153" s="4">
        <v>0</v>
      </c>
      <c r="H153" s="4">
        <v>0</v>
      </c>
      <c r="I153" s="4">
        <v>1</v>
      </c>
      <c r="J153" s="4">
        <v>0</v>
      </c>
      <c r="K153" s="4">
        <v>0</v>
      </c>
      <c r="L153" s="4">
        <v>0</v>
      </c>
      <c r="M153" s="4">
        <v>0</v>
      </c>
      <c r="N153" s="4">
        <v>1</v>
      </c>
      <c r="O153" s="4">
        <v>1</v>
      </c>
      <c r="P153" s="4">
        <v>0</v>
      </c>
      <c r="Q153" s="4">
        <v>0</v>
      </c>
      <c r="R153" s="20">
        <v>0.82352941176470584</v>
      </c>
      <c r="S153" s="20">
        <v>6.382352941176471</v>
      </c>
      <c r="T153" s="4">
        <v>4.8499999999999996</v>
      </c>
      <c r="U153" s="5">
        <v>18100000</v>
      </c>
      <c r="V153" s="12">
        <v>1.3</v>
      </c>
      <c r="W153" s="12">
        <v>5.3</v>
      </c>
      <c r="X153" s="12">
        <v>5.3</v>
      </c>
      <c r="Y153" s="12">
        <v>3.5</v>
      </c>
      <c r="Z153" s="12">
        <v>2.4</v>
      </c>
      <c r="AA153" s="12">
        <v>2.1</v>
      </c>
      <c r="AB153" s="12">
        <v>3.7</v>
      </c>
      <c r="AC153" s="12">
        <v>2.1</v>
      </c>
      <c r="AD153" s="12">
        <v>3.2</v>
      </c>
      <c r="AE153" s="12">
        <v>-3.2</v>
      </c>
      <c r="AF153" s="12">
        <v>17.899999999999999</v>
      </c>
      <c r="AG153" s="12">
        <v>21.3</v>
      </c>
      <c r="AH153" s="12">
        <v>19.600000000000001</v>
      </c>
      <c r="AI153" s="12">
        <v>3.4</v>
      </c>
      <c r="AJ153" s="12"/>
      <c r="AK153" s="4">
        <v>90.1</v>
      </c>
      <c r="AL153" s="20">
        <v>3.4260000000000002</v>
      </c>
      <c r="AM153" s="20">
        <v>5.3710000000000004</v>
      </c>
      <c r="AN153" s="20">
        <v>4.3985000000000003</v>
      </c>
      <c r="AO153" s="20">
        <f>AM153-AL153</f>
        <v>1.9450000000000003</v>
      </c>
      <c r="AP153" s="5">
        <v>7652000</v>
      </c>
      <c r="AQ153" s="14">
        <v>2.8</v>
      </c>
      <c r="AR153" s="14">
        <v>36.799999999999997</v>
      </c>
      <c r="AS153" s="14">
        <v>43.9</v>
      </c>
      <c r="AT153" s="14">
        <v>52.8</v>
      </c>
      <c r="AU153" s="14">
        <v>54.6</v>
      </c>
      <c r="AV153" s="14">
        <v>20.2</v>
      </c>
      <c r="AW153" s="14">
        <v>30.1</v>
      </c>
      <c r="AX153" s="5">
        <v>1523.647708</v>
      </c>
      <c r="AY153" s="5">
        <v>3332.0849739999999</v>
      </c>
      <c r="AZ153" s="5">
        <v>3883.3314989999999</v>
      </c>
      <c r="BB153" s="27">
        <v>1.6648133439237489</v>
      </c>
      <c r="BC153" s="20">
        <v>2.3592512598992079</v>
      </c>
      <c r="BI153" s="5">
        <v>1259</v>
      </c>
      <c r="BJ153" s="5">
        <v>2096</v>
      </c>
      <c r="BK153" s="5">
        <v>1677.5</v>
      </c>
      <c r="BL153" s="5">
        <v>1389</v>
      </c>
      <c r="BM153" s="5">
        <v>3277</v>
      </c>
      <c r="BN153" s="5">
        <v>1755.1311840000001</v>
      </c>
      <c r="BO153" s="5">
        <v>519.9352394</v>
      </c>
      <c r="BP153" s="5">
        <v>740</v>
      </c>
      <c r="BQ153" s="20">
        <v>41.71</v>
      </c>
      <c r="BR153" s="20">
        <v>41.71</v>
      </c>
      <c r="CE153" s="32">
        <v>14</v>
      </c>
      <c r="CF153" s="32">
        <v>57</v>
      </c>
      <c r="CG153" s="27">
        <v>0.24561403508771928</v>
      </c>
      <c r="CH153" s="5">
        <v>1640000</v>
      </c>
      <c r="CI153" s="5">
        <v>1565000</v>
      </c>
      <c r="CJ153" s="4">
        <v>4.8</v>
      </c>
      <c r="CU153" s="12"/>
      <c r="CV153" s="4">
        <v>3</v>
      </c>
      <c r="CY153" s="4">
        <v>30</v>
      </c>
      <c r="CZ153" s="4">
        <v>44</v>
      </c>
      <c r="DA153" s="4">
        <v>56</v>
      </c>
      <c r="DB153" s="4">
        <v>103</v>
      </c>
      <c r="DC153" s="4">
        <v>18</v>
      </c>
      <c r="DD153" s="4">
        <v>12</v>
      </c>
      <c r="DE153" s="4">
        <v>23</v>
      </c>
      <c r="DF153" s="4">
        <v>32</v>
      </c>
      <c r="DG153" s="12">
        <v>56.571094510000002</v>
      </c>
      <c r="DH153" s="12">
        <v>48.489101410000004</v>
      </c>
      <c r="DI153" s="12">
        <v>52.530097960000006</v>
      </c>
      <c r="DJ153" s="12">
        <v>-8.0819930999999983</v>
      </c>
      <c r="DK153" s="4">
        <v>0.57999999999999996</v>
      </c>
      <c r="DL153" s="4">
        <v>40.700000000000003</v>
      </c>
      <c r="DM153" s="4">
        <v>73</v>
      </c>
      <c r="DN153" s="16">
        <v>0.38346971510800004</v>
      </c>
      <c r="DO153" s="12">
        <v>62</v>
      </c>
      <c r="DP153" s="12">
        <v>72</v>
      </c>
      <c r="DQ153" s="12">
        <v>73.099999999999994</v>
      </c>
      <c r="DR153" s="20">
        <v>0.43478260869565216</v>
      </c>
      <c r="DS153" s="49">
        <f t="shared" si="56"/>
        <v>0.48260869565217368</v>
      </c>
      <c r="DT153" s="20">
        <v>-1.2720240000000001E-2</v>
      </c>
      <c r="DU153" s="4">
        <v>90</v>
      </c>
      <c r="DV153" s="4">
        <v>17</v>
      </c>
      <c r="DW153" s="12">
        <v>15.35</v>
      </c>
      <c r="DX153" s="4">
        <f t="shared" si="47"/>
        <v>73</v>
      </c>
      <c r="DY153" s="49">
        <f t="shared" si="48"/>
        <v>0.81111111111111112</v>
      </c>
      <c r="DZ153" s="16">
        <f t="shared" si="49"/>
        <v>0.82954545454545459</v>
      </c>
      <c r="EA153" s="16">
        <f t="shared" si="50"/>
        <v>0.84883720930232553</v>
      </c>
      <c r="EB153" s="16">
        <f t="shared" si="51"/>
        <v>0.29219142449405977</v>
      </c>
      <c r="EC153" s="16">
        <f t="shared" si="52"/>
        <v>0.31055951908931667</v>
      </c>
      <c r="ED153" s="16">
        <f t="shared" si="53"/>
        <v>0.33203490112671735</v>
      </c>
      <c r="EE153" s="20">
        <f t="shared" si="54"/>
        <v>5.2941176470588234</v>
      </c>
      <c r="EF153" s="20">
        <f t="shared" si="55"/>
        <v>1.6665963262740489</v>
      </c>
      <c r="EG153" s="16">
        <v>-0.58226871999999996</v>
      </c>
      <c r="EH153" s="4">
        <v>136</v>
      </c>
      <c r="EI153" s="4">
        <v>130</v>
      </c>
      <c r="EJ153" s="4">
        <v>52</v>
      </c>
      <c r="EK153" s="32">
        <v>19</v>
      </c>
      <c r="EL153" s="4">
        <v>19</v>
      </c>
      <c r="EM153" s="55">
        <v>0.85384615384615381</v>
      </c>
      <c r="EN153" s="12">
        <v>4.5999999999999996</v>
      </c>
      <c r="EO153" s="12">
        <v>6.3</v>
      </c>
      <c r="EP153" s="4" t="s">
        <v>698</v>
      </c>
      <c r="EQ153" s="20">
        <v>6.55</v>
      </c>
      <c r="ER153" s="12">
        <v>5</v>
      </c>
      <c r="ES153" s="4">
        <v>4.2</v>
      </c>
      <c r="ET153" s="4">
        <v>3.6</v>
      </c>
      <c r="EU153" s="4">
        <v>3.5</v>
      </c>
      <c r="EV153" s="4">
        <v>3.6</v>
      </c>
      <c r="EW153" s="20">
        <f>AVERAGE(ER153:EV153)</f>
        <v>3.9799999999999995</v>
      </c>
      <c r="EY153" s="4">
        <v>0.69399999999999995</v>
      </c>
      <c r="EZ153" s="4">
        <v>99</v>
      </c>
      <c r="FA153" s="4">
        <v>74.599999999999994</v>
      </c>
      <c r="FB153" s="4">
        <v>114</v>
      </c>
      <c r="FC153" s="4">
        <v>106</v>
      </c>
      <c r="FD153" s="4">
        <v>94</v>
      </c>
      <c r="FE153" s="4">
        <v>140</v>
      </c>
      <c r="FF153" s="4">
        <v>1.7</v>
      </c>
      <c r="FG153" s="4">
        <v>38</v>
      </c>
      <c r="FH153" s="4">
        <v>86.9</v>
      </c>
      <c r="FI153" s="4">
        <v>93.2</v>
      </c>
      <c r="FJ153" s="4">
        <v>125</v>
      </c>
      <c r="FK153" s="4">
        <v>64.3</v>
      </c>
      <c r="FM153" s="4">
        <v>139</v>
      </c>
      <c r="FN153" s="4">
        <v>108</v>
      </c>
      <c r="FO153" s="4">
        <v>0.307</v>
      </c>
      <c r="FP153" s="4">
        <v>4.2</v>
      </c>
      <c r="FQ153" s="4">
        <v>1.4</v>
      </c>
      <c r="FR153" s="4">
        <v>25</v>
      </c>
      <c r="FS153" s="4">
        <v>34</v>
      </c>
      <c r="FT153" s="4">
        <v>59</v>
      </c>
      <c r="FU153" s="4">
        <v>34.5</v>
      </c>
      <c r="FV153" s="12">
        <v>5.3</v>
      </c>
      <c r="FW153" s="4">
        <v>97</v>
      </c>
      <c r="FX153" s="4">
        <v>91</v>
      </c>
    </row>
    <row r="154" spans="1:180">
      <c r="A154" s="4" t="s">
        <v>699</v>
      </c>
      <c r="B154" s="4" t="s">
        <v>4</v>
      </c>
      <c r="C154" s="4">
        <v>0</v>
      </c>
      <c r="D154" s="4">
        <v>0</v>
      </c>
      <c r="E154" s="4">
        <v>0</v>
      </c>
      <c r="F154" s="4">
        <v>1</v>
      </c>
      <c r="G154" s="4">
        <v>0</v>
      </c>
      <c r="H154" s="4">
        <v>0</v>
      </c>
      <c r="I154" s="4">
        <v>0</v>
      </c>
      <c r="J154" s="4">
        <v>0</v>
      </c>
      <c r="K154" s="4">
        <v>0</v>
      </c>
      <c r="L154" s="4">
        <v>0</v>
      </c>
      <c r="M154" s="4">
        <v>0</v>
      </c>
      <c r="N154" s="4">
        <v>1</v>
      </c>
      <c r="O154" s="4">
        <v>0</v>
      </c>
      <c r="P154" s="4">
        <v>0</v>
      </c>
      <c r="Q154" s="4">
        <v>0</v>
      </c>
      <c r="R154" s="20">
        <v>5.645161290322581</v>
      </c>
      <c r="S154" s="20">
        <v>1.8064516129032258</v>
      </c>
      <c r="T154" s="20">
        <v>2.4</v>
      </c>
      <c r="U154" s="5">
        <v>27291000</v>
      </c>
      <c r="V154" s="12">
        <v>2.4</v>
      </c>
      <c r="W154" s="12">
        <v>6.7</v>
      </c>
      <c r="X154" s="12">
        <v>6.7</v>
      </c>
      <c r="Y154" s="12">
        <v>6.5</v>
      </c>
      <c r="Z154" s="12">
        <v>5.6</v>
      </c>
      <c r="AA154" s="12">
        <v>4.7</v>
      </c>
      <c r="AB154" s="12">
        <v>5.7</v>
      </c>
      <c r="AC154" s="12">
        <v>0.2</v>
      </c>
      <c r="AD154" s="12">
        <v>2</v>
      </c>
      <c r="AE154" s="12">
        <v>-2</v>
      </c>
      <c r="AF154" s="12">
        <v>10.3</v>
      </c>
      <c r="AG154" s="12">
        <v>26.6</v>
      </c>
      <c r="AH154" s="12">
        <v>18.45</v>
      </c>
      <c r="AI154" s="12">
        <v>16.3</v>
      </c>
      <c r="AJ154" s="12"/>
      <c r="AK154" s="4">
        <v>44.8</v>
      </c>
      <c r="AL154" s="20">
        <v>0.27400000000000002</v>
      </c>
      <c r="AM154" s="20">
        <v>0.90900000000000003</v>
      </c>
      <c r="AN154" s="20">
        <v>0.59150000000000003</v>
      </c>
      <c r="AO154" s="20">
        <f>AM154-AL154</f>
        <v>0.63500000000000001</v>
      </c>
      <c r="AP154" s="5">
        <v>10652000</v>
      </c>
      <c r="AQ154" s="14">
        <v>1.5</v>
      </c>
      <c r="AR154" s="14">
        <v>36.6</v>
      </c>
      <c r="AS154" s="14">
        <v>39.9</v>
      </c>
      <c r="AT154" s="14">
        <v>53.4</v>
      </c>
      <c r="AU154" s="14">
        <v>55.5</v>
      </c>
      <c r="AV154" s="14">
        <v>19.7</v>
      </c>
      <c r="AW154" s="14">
        <v>22.4</v>
      </c>
      <c r="BB154" s="27"/>
      <c r="BI154" s="5"/>
      <c r="BJ154" s="5">
        <v>757</v>
      </c>
      <c r="BK154" s="5">
        <v>757</v>
      </c>
      <c r="BL154" s="5"/>
      <c r="BM154" s="5"/>
      <c r="BN154" s="5"/>
      <c r="BO154" s="5"/>
      <c r="BP154" s="5"/>
      <c r="BQ154" s="20">
        <v>38.72</v>
      </c>
      <c r="BR154" s="20">
        <v>38.72</v>
      </c>
      <c r="CI154" s="5"/>
      <c r="CU154" s="12"/>
      <c r="CV154" s="4">
        <v>1</v>
      </c>
      <c r="CY154" s="4">
        <v>12</v>
      </c>
      <c r="CZ154" s="4">
        <v>19</v>
      </c>
      <c r="DA154" s="4">
        <v>25</v>
      </c>
      <c r="DB154" s="4">
        <v>69</v>
      </c>
      <c r="DE154" s="4">
        <v>85</v>
      </c>
      <c r="DF154" s="4">
        <v>67</v>
      </c>
      <c r="DG154" s="12">
        <v>85.919334410000005</v>
      </c>
      <c r="DH154" s="12">
        <v>69.472000120000004</v>
      </c>
      <c r="DI154" s="12">
        <v>77.695667264999997</v>
      </c>
      <c r="DJ154" s="12">
        <v>-16.447334290000001</v>
      </c>
      <c r="DM154" s="4">
        <v>45</v>
      </c>
      <c r="DN154" s="16">
        <v>0.34963050269250001</v>
      </c>
      <c r="DO154" s="4">
        <v>38.700000000000003</v>
      </c>
      <c r="DP154" s="4">
        <v>53.2</v>
      </c>
      <c r="DQ154" s="12">
        <v>55</v>
      </c>
      <c r="DR154" s="20">
        <v>0.31317494600431967</v>
      </c>
      <c r="DS154" s="49">
        <f t="shared" si="56"/>
        <v>0.35205183585313171</v>
      </c>
      <c r="DT154" s="20">
        <v>5.39975E-3</v>
      </c>
      <c r="DU154" s="4">
        <v>125</v>
      </c>
      <c r="DV154" s="4">
        <v>73</v>
      </c>
      <c r="DW154" s="12">
        <v>73.8</v>
      </c>
      <c r="DX154" s="4">
        <f t="shared" si="47"/>
        <v>52</v>
      </c>
      <c r="DY154" s="49">
        <f t="shared" si="48"/>
        <v>0.41599999999999998</v>
      </c>
      <c r="DZ154" s="16">
        <f t="shared" si="49"/>
        <v>0.42276422764227645</v>
      </c>
      <c r="EA154" s="16">
        <f t="shared" si="50"/>
        <v>0.42975206611570249</v>
      </c>
      <c r="EB154" s="16">
        <f t="shared" si="51"/>
        <v>9.4297827545804166E-2</v>
      </c>
      <c r="EC154" s="16">
        <f t="shared" si="52"/>
        <v>9.645347748508995E-2</v>
      </c>
      <c r="ED154" s="16">
        <f t="shared" si="53"/>
        <v>9.8708007026280617E-2</v>
      </c>
      <c r="EE154" s="20">
        <f t="shared" si="54"/>
        <v>1.7123287671232876</v>
      </c>
      <c r="EF154" s="20">
        <f t="shared" si="55"/>
        <v>0.53785429615391056</v>
      </c>
      <c r="EG154" s="16">
        <v>0.43745675000000001</v>
      </c>
      <c r="EH154" s="4">
        <v>42</v>
      </c>
      <c r="EI154" s="4">
        <v>210</v>
      </c>
      <c r="EJ154" s="4">
        <v>145</v>
      </c>
      <c r="EK154" s="32">
        <v>115</v>
      </c>
      <c r="EL154" s="4">
        <v>116</v>
      </c>
      <c r="EM154" s="55">
        <v>0.44761904761904764</v>
      </c>
      <c r="EN154" s="12">
        <v>1.9</v>
      </c>
      <c r="EO154" s="12">
        <v>1.4</v>
      </c>
      <c r="EP154" s="4" t="s">
        <v>700</v>
      </c>
      <c r="EQ154" s="20">
        <v>15.33</v>
      </c>
      <c r="EY154" s="4">
        <v>0.30599999999999999</v>
      </c>
      <c r="EZ154" s="4">
        <v>99</v>
      </c>
      <c r="FA154" s="4">
        <v>52.4</v>
      </c>
      <c r="FB154" s="4">
        <v>119</v>
      </c>
      <c r="FC154" s="4">
        <v>105</v>
      </c>
      <c r="FD154" s="4">
        <v>69</v>
      </c>
      <c r="FE154" s="4">
        <v>660</v>
      </c>
      <c r="FF154" s="4">
        <v>4.9000000000000004</v>
      </c>
      <c r="FG154" s="4">
        <v>74</v>
      </c>
      <c r="FH154" s="4">
        <v>31.3</v>
      </c>
      <c r="FI154" s="4">
        <v>56.4</v>
      </c>
      <c r="FJ154" s="4">
        <v>171</v>
      </c>
      <c r="FK154" s="4">
        <v>25.2</v>
      </c>
      <c r="FM154" s="4">
        <v>263</v>
      </c>
      <c r="FN154" s="4">
        <v>80</v>
      </c>
      <c r="FO154" s="4">
        <v>0.22500000000000001</v>
      </c>
      <c r="FP154" s="4">
        <v>10.1</v>
      </c>
      <c r="FQ154" s="4">
        <v>6.3</v>
      </c>
      <c r="FR154" s="4">
        <v>27</v>
      </c>
      <c r="FS154" s="4">
        <v>27</v>
      </c>
      <c r="FT154" s="4">
        <v>41</v>
      </c>
      <c r="FU154" s="4">
        <v>22.7</v>
      </c>
      <c r="FV154" s="12">
        <v>5.3</v>
      </c>
      <c r="FW154" s="4">
        <v>144</v>
      </c>
      <c r="FX154" s="4">
        <v>158</v>
      </c>
    </row>
    <row r="155" spans="1:180">
      <c r="A155" s="4" t="s">
        <v>701</v>
      </c>
      <c r="B155" s="4" t="s">
        <v>414</v>
      </c>
      <c r="C155" s="4">
        <v>0</v>
      </c>
      <c r="D155" s="4">
        <v>0</v>
      </c>
      <c r="E155" s="4">
        <v>0</v>
      </c>
      <c r="F155" s="4">
        <v>0</v>
      </c>
      <c r="G155" s="4">
        <v>1</v>
      </c>
      <c r="H155" s="4">
        <v>0</v>
      </c>
      <c r="I155" s="4">
        <v>0</v>
      </c>
      <c r="J155" s="4">
        <v>0</v>
      </c>
      <c r="K155" s="4">
        <v>0</v>
      </c>
      <c r="L155" s="4">
        <v>0</v>
      </c>
      <c r="M155" s="4">
        <v>0</v>
      </c>
      <c r="N155" s="4">
        <v>1</v>
      </c>
      <c r="O155" s="4">
        <v>1</v>
      </c>
      <c r="P155" s="4">
        <v>0</v>
      </c>
      <c r="Q155" s="4">
        <v>0</v>
      </c>
      <c r="U155" s="5">
        <v>432000</v>
      </c>
      <c r="V155" s="12">
        <v>1.2</v>
      </c>
      <c r="W155" s="12"/>
      <c r="X155" s="12">
        <v>6.6</v>
      </c>
      <c r="Y155" s="12">
        <v>3.8</v>
      </c>
      <c r="Z155" s="12"/>
      <c r="AA155" s="12">
        <v>2.5</v>
      </c>
      <c r="AB155" s="12">
        <v>4.55</v>
      </c>
      <c r="AC155" s="12">
        <v>2.8</v>
      </c>
      <c r="AD155" s="12">
        <v>2.6</v>
      </c>
      <c r="AE155" s="12">
        <v>-4.0999999999999996</v>
      </c>
      <c r="AF155" s="12">
        <v>47.3</v>
      </c>
      <c r="AG155" s="12">
        <v>46.8</v>
      </c>
      <c r="AH155" s="12">
        <v>47.05</v>
      </c>
      <c r="AI155" s="12">
        <v>-0.5</v>
      </c>
      <c r="AJ155" s="12">
        <v>6</v>
      </c>
      <c r="AK155" s="4">
        <v>92.7</v>
      </c>
      <c r="AL155" s="20"/>
      <c r="AM155" s="20"/>
      <c r="AN155" s="20"/>
      <c r="AO155" s="20"/>
      <c r="AP155" s="5">
        <v>157000</v>
      </c>
      <c r="AQ155" s="14">
        <v>2.9</v>
      </c>
      <c r="AR155" s="14">
        <v>29</v>
      </c>
      <c r="AS155" s="14">
        <v>38.1</v>
      </c>
      <c r="AT155" s="14">
        <v>42.7</v>
      </c>
      <c r="AU155" s="14">
        <v>49.4</v>
      </c>
      <c r="AV155" s="14">
        <v>15.5</v>
      </c>
      <c r="AW155" s="14">
        <v>23.3</v>
      </c>
      <c r="BB155" s="27">
        <v>1.243066061522945</v>
      </c>
      <c r="BC155" s="20">
        <v>2.1087735004476276</v>
      </c>
      <c r="BI155" s="5">
        <v>1983</v>
      </c>
      <c r="BJ155" s="5">
        <v>2465</v>
      </c>
      <c r="BK155" s="5">
        <v>2224</v>
      </c>
      <c r="BL155" s="5">
        <v>2234</v>
      </c>
      <c r="BM155" s="5">
        <v>4711</v>
      </c>
      <c r="BN155" s="5"/>
      <c r="BO155" s="5"/>
      <c r="BP155" s="5">
        <v>1000</v>
      </c>
      <c r="BS155" s="12">
        <v>39.210526315789473</v>
      </c>
      <c r="BT155" s="12">
        <v>78.01418439716312</v>
      </c>
      <c r="BU155" s="12">
        <v>16.317991631799163</v>
      </c>
      <c r="BV155" s="12">
        <v>95</v>
      </c>
      <c r="BW155" s="12">
        <v>94.3</v>
      </c>
      <c r="BX155" s="12">
        <v>96.5</v>
      </c>
      <c r="BY155" s="12" t="s">
        <v>404</v>
      </c>
      <c r="BZ155" s="12" t="s">
        <v>404</v>
      </c>
      <c r="CA155" s="12" t="s">
        <v>404</v>
      </c>
      <c r="CB155" s="12">
        <v>79.8</v>
      </c>
      <c r="CC155" s="12">
        <v>100</v>
      </c>
      <c r="CD155" s="12">
        <v>33.9</v>
      </c>
      <c r="CE155" s="12"/>
      <c r="CF155" s="30">
        <v>213.42592592592592</v>
      </c>
      <c r="CG155" s="36"/>
      <c r="CI155" s="5"/>
      <c r="CU155" s="12"/>
      <c r="CV155" s="4">
        <v>4</v>
      </c>
      <c r="DB155" s="4" t="s">
        <v>404</v>
      </c>
      <c r="DG155" s="12">
        <v>29.06056976</v>
      </c>
      <c r="DH155" s="12">
        <v>21.26959991</v>
      </c>
      <c r="DI155" s="12">
        <v>25.165084835000002</v>
      </c>
      <c r="DJ155" s="12">
        <v>-7.7909698499999998</v>
      </c>
      <c r="DK155" s="20">
        <v>0.6</v>
      </c>
      <c r="DL155" s="12">
        <v>19</v>
      </c>
      <c r="DM155" s="4">
        <v>32</v>
      </c>
      <c r="DN155" s="16">
        <v>8.0528271472000007E-2</v>
      </c>
      <c r="DO155" s="4">
        <v>60.2</v>
      </c>
      <c r="DP155" s="4">
        <v>70.5</v>
      </c>
      <c r="DQ155" s="12">
        <v>70.099999999999994</v>
      </c>
      <c r="DR155" s="20">
        <v>0.4153225806451612</v>
      </c>
      <c r="DS155" s="49">
        <f t="shared" si="56"/>
        <v>0.39919354838709648</v>
      </c>
      <c r="DT155" s="20">
        <v>-1.372401E-2</v>
      </c>
      <c r="DU155" s="4">
        <v>70</v>
      </c>
      <c r="DV155" s="4">
        <v>25</v>
      </c>
      <c r="DW155" s="12">
        <v>24.8</v>
      </c>
      <c r="DX155" s="4">
        <f t="shared" si="47"/>
        <v>45</v>
      </c>
      <c r="DY155" s="49">
        <f t="shared" si="48"/>
        <v>0.6428571428571429</v>
      </c>
      <c r="DZ155" s="16">
        <f t="shared" si="49"/>
        <v>0.66176470588235292</v>
      </c>
      <c r="EA155" s="16">
        <f t="shared" si="50"/>
        <v>0.68181818181818177</v>
      </c>
      <c r="EB155" s="16">
        <f t="shared" si="51"/>
        <v>0.18051519702164304</v>
      </c>
      <c r="EC155" s="16">
        <f t="shared" si="52"/>
        <v>0.19027482905355847</v>
      </c>
      <c r="ED155" s="16">
        <f t="shared" si="53"/>
        <v>0.20124076756395853</v>
      </c>
      <c r="EE155" s="20">
        <f t="shared" si="54"/>
        <v>2.8</v>
      </c>
      <c r="EF155" s="20">
        <f t="shared" si="55"/>
        <v>1.0296194171811588</v>
      </c>
      <c r="EG155" s="16">
        <v>0.13810877999999999</v>
      </c>
      <c r="EH155" s="4">
        <v>104</v>
      </c>
      <c r="EI155" s="4">
        <v>96</v>
      </c>
      <c r="EJ155" s="4">
        <v>52</v>
      </c>
      <c r="EK155" s="32"/>
      <c r="EL155" s="4">
        <v>31</v>
      </c>
      <c r="EM155" s="55">
        <v>0.67708333333333337</v>
      </c>
      <c r="EN155" s="12">
        <v>3</v>
      </c>
      <c r="EO155" s="12">
        <v>3.3</v>
      </c>
      <c r="EP155" s="4" t="s">
        <v>702</v>
      </c>
      <c r="EQ155" s="20">
        <v>5.54</v>
      </c>
      <c r="EZ155" s="4">
        <v>102</v>
      </c>
      <c r="FB155" s="4">
        <v>112</v>
      </c>
      <c r="FC155" s="4">
        <v>107</v>
      </c>
      <c r="FF155" s="4">
        <v>2.2999999999999998</v>
      </c>
      <c r="FG155" s="4">
        <v>42</v>
      </c>
      <c r="FK155" s="4">
        <v>78.099999999999994</v>
      </c>
      <c r="FM155" s="4">
        <v>102</v>
      </c>
      <c r="FN155" s="4">
        <v>103</v>
      </c>
      <c r="FO155" s="4">
        <v>0.45700000000000002</v>
      </c>
      <c r="FP155" s="4">
        <v>0.7</v>
      </c>
      <c r="FQ155" s="4">
        <v>0.1</v>
      </c>
      <c r="FR155" s="4">
        <v>22</v>
      </c>
      <c r="FS155" s="4">
        <v>30</v>
      </c>
      <c r="FT155" s="4">
        <v>41</v>
      </c>
      <c r="FV155" s="12">
        <v>15.7</v>
      </c>
      <c r="FW155" s="4">
        <v>77</v>
      </c>
      <c r="FX155" s="4">
        <v>66</v>
      </c>
    </row>
    <row r="156" spans="1:180">
      <c r="A156" s="4" t="s">
        <v>703</v>
      </c>
      <c r="B156" s="4" t="s">
        <v>4</v>
      </c>
      <c r="C156" s="4">
        <v>0</v>
      </c>
      <c r="D156" s="4">
        <v>0</v>
      </c>
      <c r="E156" s="4">
        <v>0</v>
      </c>
      <c r="F156" s="4">
        <v>1</v>
      </c>
      <c r="G156" s="4">
        <v>0</v>
      </c>
      <c r="H156" s="4">
        <v>0</v>
      </c>
      <c r="I156" s="4">
        <v>0</v>
      </c>
      <c r="J156" s="4">
        <v>0</v>
      </c>
      <c r="K156" s="4">
        <v>0</v>
      </c>
      <c r="L156" s="4">
        <v>0</v>
      </c>
      <c r="M156" s="4">
        <v>0</v>
      </c>
      <c r="N156" s="4">
        <v>1</v>
      </c>
      <c r="O156" s="4">
        <v>1</v>
      </c>
      <c r="P156" s="4">
        <v>0</v>
      </c>
      <c r="Q156" s="4">
        <v>0</v>
      </c>
      <c r="R156" s="20">
        <v>8.6296296296296298</v>
      </c>
      <c r="S156" s="20">
        <v>0.55555555555555558</v>
      </c>
      <c r="T156" s="4">
        <v>2.85</v>
      </c>
      <c r="U156" s="5">
        <v>881000</v>
      </c>
      <c r="V156" s="12">
        <v>2.9</v>
      </c>
      <c r="W156" s="12"/>
      <c r="X156" s="12">
        <v>6.5</v>
      </c>
      <c r="Y156" s="12">
        <v>6.3</v>
      </c>
      <c r="Z156" s="12"/>
      <c r="AA156" s="12">
        <v>4.5999999999999996</v>
      </c>
      <c r="AB156" s="12">
        <v>5.55</v>
      </c>
      <c r="AC156" s="12">
        <v>0.2</v>
      </c>
      <c r="AD156" s="12">
        <v>2</v>
      </c>
      <c r="AE156" s="12">
        <v>-1.9</v>
      </c>
      <c r="AF156" s="12">
        <v>3.9</v>
      </c>
      <c r="AG156" s="12">
        <v>26.4</v>
      </c>
      <c r="AH156" s="12">
        <v>15.15</v>
      </c>
      <c r="AI156" s="12">
        <v>22.5</v>
      </c>
      <c r="AJ156" s="12"/>
      <c r="AK156" s="4">
        <v>75.2</v>
      </c>
      <c r="AL156" s="20">
        <v>1.663</v>
      </c>
      <c r="AM156" s="20">
        <v>3.7719999999999998</v>
      </c>
      <c r="AN156" s="20">
        <v>2.7174999999999998</v>
      </c>
      <c r="AO156" s="20">
        <f>AM156-AL156</f>
        <v>2.109</v>
      </c>
      <c r="AP156" s="5">
        <v>315000</v>
      </c>
      <c r="AQ156" s="14">
        <v>0.8</v>
      </c>
      <c r="AR156" s="14">
        <v>35.700000000000003</v>
      </c>
      <c r="AS156" s="14">
        <v>36.700000000000003</v>
      </c>
      <c r="AT156" s="14">
        <v>48.2</v>
      </c>
      <c r="AU156" s="14">
        <v>46.8</v>
      </c>
      <c r="AV156" s="14">
        <v>23.7</v>
      </c>
      <c r="AW156" s="14">
        <v>25.8</v>
      </c>
      <c r="BB156" s="27">
        <v>2.0432692307692308</v>
      </c>
      <c r="BC156" s="20">
        <v>2.3866328257191203</v>
      </c>
      <c r="BI156" s="5">
        <v>1248</v>
      </c>
      <c r="BJ156" s="5">
        <v>2550</v>
      </c>
      <c r="BK156" s="5">
        <v>1899</v>
      </c>
      <c r="BL156" s="5">
        <v>1182</v>
      </c>
      <c r="BM156" s="5">
        <v>2821</v>
      </c>
      <c r="BN156" s="5">
        <v>2521.8421600000001</v>
      </c>
      <c r="BO156" s="5">
        <v>923.03350660000001</v>
      </c>
      <c r="BP156" s="5">
        <v>1210</v>
      </c>
      <c r="CE156" s="32">
        <v>11</v>
      </c>
      <c r="CF156" s="32">
        <v>168</v>
      </c>
      <c r="CG156" s="27">
        <v>6.5476190476190479E-2</v>
      </c>
      <c r="CH156" s="5">
        <v>21000</v>
      </c>
      <c r="CI156" s="5">
        <v>2000</v>
      </c>
      <c r="CJ156" s="4">
        <v>975.7</v>
      </c>
      <c r="CK156" s="12">
        <v>19.100000000000001</v>
      </c>
      <c r="CL156" s="12">
        <v>22.4</v>
      </c>
      <c r="CQ156" s="4" t="s">
        <v>415</v>
      </c>
      <c r="CR156" s="4">
        <v>1</v>
      </c>
      <c r="CS156" s="4" t="s">
        <v>416</v>
      </c>
      <c r="CT156" s="4" t="s">
        <v>422</v>
      </c>
      <c r="CU156" s="12">
        <v>25</v>
      </c>
      <c r="CV156" s="4">
        <v>2</v>
      </c>
      <c r="CW156" s="4">
        <v>4</v>
      </c>
      <c r="CX156" s="20">
        <v>-0.58851533109923504</v>
      </c>
      <c r="DB156" s="4">
        <v>53</v>
      </c>
      <c r="DC156" s="4">
        <v>45</v>
      </c>
      <c r="DD156" s="4">
        <v>12</v>
      </c>
      <c r="DE156" s="4">
        <v>50</v>
      </c>
      <c r="DF156" s="4">
        <v>36</v>
      </c>
      <c r="DG156" s="12">
        <v>75.157867429999996</v>
      </c>
      <c r="DH156" s="12">
        <v>39.485599520000001</v>
      </c>
      <c r="DI156" s="12">
        <v>57.321733475000002</v>
      </c>
      <c r="DJ156" s="12">
        <v>-35.672267909999995</v>
      </c>
      <c r="DL156" s="4">
        <v>60.2</v>
      </c>
      <c r="DO156" s="4">
        <v>40.200000000000003</v>
      </c>
      <c r="DP156" s="4">
        <v>57.8</v>
      </c>
      <c r="DQ156" s="12">
        <v>60.2</v>
      </c>
      <c r="DR156" s="20">
        <v>0.39285714285714274</v>
      </c>
      <c r="DS156" s="49">
        <f t="shared" si="56"/>
        <v>0.44642857142857145</v>
      </c>
      <c r="DT156" s="20">
        <v>6.2451550000000002E-2</v>
      </c>
      <c r="DU156" s="4">
        <v>157</v>
      </c>
      <c r="DV156" s="4">
        <v>68</v>
      </c>
      <c r="DW156" s="12">
        <v>67</v>
      </c>
      <c r="DX156" s="4">
        <f t="shared" si="47"/>
        <v>89</v>
      </c>
      <c r="DY156" s="49">
        <f t="shared" si="48"/>
        <v>0.56687898089171973</v>
      </c>
      <c r="DZ156" s="16">
        <f t="shared" si="49"/>
        <v>0.5741935483870968</v>
      </c>
      <c r="EA156" s="16">
        <f t="shared" si="50"/>
        <v>0.5816993464052288</v>
      </c>
      <c r="EB156" s="16">
        <f t="shared" si="51"/>
        <v>0.14669880976178631</v>
      </c>
      <c r="EC156" s="16">
        <f t="shared" si="52"/>
        <v>0.14986069245925682</v>
      </c>
      <c r="ED156" s="16">
        <f t="shared" si="53"/>
        <v>0.1531634064646788</v>
      </c>
      <c r="EE156" s="20">
        <f t="shared" si="54"/>
        <v>2.3088235294117645</v>
      </c>
      <c r="EF156" s="20">
        <f t="shared" si="55"/>
        <v>0.83673810017220074</v>
      </c>
      <c r="EG156" s="16">
        <v>6.2931970000000004E-2</v>
      </c>
      <c r="EH156" s="4">
        <v>53</v>
      </c>
      <c r="EI156" s="4">
        <v>233</v>
      </c>
      <c r="EJ156" s="4">
        <v>151</v>
      </c>
      <c r="EK156" s="32"/>
      <c r="EL156" s="4">
        <v>97</v>
      </c>
      <c r="EM156" s="55">
        <v>0.58369098712446355</v>
      </c>
      <c r="EN156" s="12">
        <v>2.2000000000000002</v>
      </c>
      <c r="EO156" s="12">
        <v>2.7</v>
      </c>
      <c r="EP156" s="4" t="s">
        <v>704</v>
      </c>
      <c r="EQ156" s="20">
        <v>-26.18</v>
      </c>
      <c r="EY156" s="4">
        <v>0.56299999999999994</v>
      </c>
      <c r="EZ156" s="4">
        <v>103</v>
      </c>
      <c r="FA156" s="4">
        <v>60.5</v>
      </c>
      <c r="FB156" s="4">
        <v>126</v>
      </c>
      <c r="FC156" s="4">
        <v>107</v>
      </c>
      <c r="FF156" s="4">
        <v>4.8</v>
      </c>
      <c r="FG156" s="4">
        <v>73</v>
      </c>
      <c r="FH156" s="4">
        <v>73.3</v>
      </c>
      <c r="FI156" s="4">
        <v>76.400000000000006</v>
      </c>
      <c r="FJ156" s="4">
        <v>264</v>
      </c>
      <c r="FK156" s="4">
        <v>71.8</v>
      </c>
      <c r="FM156" s="4">
        <v>147</v>
      </c>
      <c r="FN156" s="4">
        <v>97</v>
      </c>
      <c r="FO156" s="4">
        <v>0.36599999999999999</v>
      </c>
      <c r="FP156" s="4">
        <v>33.6</v>
      </c>
      <c r="FQ156" s="4">
        <v>20.8</v>
      </c>
      <c r="FR156" s="4">
        <v>34</v>
      </c>
      <c r="FS156" s="4">
        <v>37</v>
      </c>
      <c r="FT156" s="4">
        <v>67</v>
      </c>
      <c r="FU156" s="4">
        <v>34.9</v>
      </c>
      <c r="FV156" s="12">
        <v>6.3</v>
      </c>
      <c r="FW156" s="4">
        <v>124</v>
      </c>
      <c r="FX156" s="4">
        <v>114</v>
      </c>
    </row>
    <row r="157" spans="1:180">
      <c r="A157" s="4" t="s">
        <v>705</v>
      </c>
      <c r="B157" s="4" t="s">
        <v>407</v>
      </c>
      <c r="C157" s="4">
        <v>1</v>
      </c>
      <c r="D157" s="4">
        <v>0</v>
      </c>
      <c r="E157" s="4">
        <v>0</v>
      </c>
      <c r="F157" s="4">
        <v>0</v>
      </c>
      <c r="G157" s="4">
        <v>0</v>
      </c>
      <c r="H157" s="4">
        <v>0</v>
      </c>
      <c r="I157" s="4">
        <v>0</v>
      </c>
      <c r="J157" s="4">
        <v>0</v>
      </c>
      <c r="K157" s="4">
        <v>0</v>
      </c>
      <c r="L157" s="4">
        <v>0</v>
      </c>
      <c r="M157" s="4">
        <v>0</v>
      </c>
      <c r="N157" s="4">
        <v>0</v>
      </c>
      <c r="O157" s="4">
        <v>0</v>
      </c>
      <c r="P157" s="4">
        <v>0</v>
      </c>
      <c r="Q157" s="4">
        <v>0</v>
      </c>
      <c r="R157" s="20">
        <v>0</v>
      </c>
      <c r="S157" s="20">
        <v>10</v>
      </c>
      <c r="U157" s="5">
        <v>8819000</v>
      </c>
      <c r="V157" s="12">
        <v>0.4</v>
      </c>
      <c r="W157" s="12">
        <v>2.2999999999999998</v>
      </c>
      <c r="X157" s="12">
        <v>2.2999999999999998</v>
      </c>
      <c r="Y157" s="12">
        <v>1.6</v>
      </c>
      <c r="Z157" s="12">
        <v>2.1</v>
      </c>
      <c r="AA157" s="12">
        <v>1.9</v>
      </c>
      <c r="AB157" s="12">
        <v>2.1</v>
      </c>
      <c r="AC157" s="12">
        <v>1.8</v>
      </c>
      <c r="AD157" s="12">
        <v>-1.1000000000000001</v>
      </c>
      <c r="AE157" s="12">
        <v>-0.4</v>
      </c>
      <c r="AF157" s="12">
        <v>72.599999999999994</v>
      </c>
      <c r="AG157" s="12">
        <v>83.1</v>
      </c>
      <c r="AH157" s="12">
        <v>77.849999999999994</v>
      </c>
      <c r="AI157" s="12">
        <v>10.5</v>
      </c>
      <c r="AJ157" s="12"/>
      <c r="AK157" s="12">
        <v>99</v>
      </c>
      <c r="AL157" s="20">
        <v>7.58</v>
      </c>
      <c r="AM157" s="20">
        <v>9.4469999999999992</v>
      </c>
      <c r="AN157" s="20">
        <v>8.5135000000000005</v>
      </c>
      <c r="AO157" s="20">
        <f>AM157-AL157</f>
        <v>1.8669999999999991</v>
      </c>
      <c r="AP157" s="5">
        <v>4769000</v>
      </c>
      <c r="AQ157" s="14">
        <v>2.4</v>
      </c>
      <c r="AR157" s="14">
        <v>50.6</v>
      </c>
      <c r="AS157" s="14">
        <v>54.1</v>
      </c>
      <c r="AT157" s="14">
        <v>57.4</v>
      </c>
      <c r="AU157" s="14">
        <v>57</v>
      </c>
      <c r="AV157" s="14">
        <v>44</v>
      </c>
      <c r="AW157" s="14">
        <v>51.3</v>
      </c>
      <c r="AX157" s="5">
        <v>9968.1997589999992</v>
      </c>
      <c r="AY157" s="5">
        <v>21234.83612</v>
      </c>
      <c r="AZ157" s="5">
        <v>22813.783350000002</v>
      </c>
      <c r="BA157" s="20">
        <v>2.0367173112338857</v>
      </c>
      <c r="BB157" s="27">
        <v>1.9444151738672286</v>
      </c>
      <c r="BC157" s="20">
        <v>1.9907655964780415</v>
      </c>
      <c r="BD157" s="5">
        <v>1198</v>
      </c>
      <c r="BE157" s="5">
        <v>1664</v>
      </c>
      <c r="BF157" s="5">
        <v>2561</v>
      </c>
      <c r="BG157" s="5">
        <v>8688</v>
      </c>
      <c r="BH157" s="5">
        <v>17695</v>
      </c>
      <c r="BI157" s="5">
        <v>7592</v>
      </c>
      <c r="BJ157" s="5">
        <v>14762</v>
      </c>
      <c r="BK157" s="5">
        <v>11177</v>
      </c>
      <c r="BL157" s="5">
        <v>9313</v>
      </c>
      <c r="BM157" s="5">
        <v>18540</v>
      </c>
      <c r="BN157" s="5">
        <v>14822.54427</v>
      </c>
      <c r="BO157" s="5">
        <v>20231.24394</v>
      </c>
      <c r="BP157" s="5">
        <v>25710</v>
      </c>
      <c r="BQ157" s="20">
        <v>31.63</v>
      </c>
      <c r="BR157" s="20">
        <v>31.63</v>
      </c>
      <c r="CE157" s="32">
        <v>253</v>
      </c>
      <c r="CF157" s="32">
        <v>923</v>
      </c>
      <c r="CG157" s="27">
        <v>0.27410617551462624</v>
      </c>
      <c r="CH157" s="5">
        <v>3180000</v>
      </c>
      <c r="CI157" s="5">
        <v>3341000</v>
      </c>
      <c r="CJ157" s="4">
        <v>-4.8</v>
      </c>
      <c r="CK157" s="12">
        <v>77.2</v>
      </c>
      <c r="CL157" s="12">
        <v>91.1</v>
      </c>
      <c r="CN157" s="12">
        <v>79.3</v>
      </c>
      <c r="CO157" s="12">
        <v>83.8</v>
      </c>
      <c r="CQ157" s="4" t="s">
        <v>415</v>
      </c>
      <c r="CR157" s="4">
        <v>3</v>
      </c>
      <c r="CS157" s="4" t="s">
        <v>416</v>
      </c>
      <c r="CT157" s="4" t="s">
        <v>417</v>
      </c>
      <c r="CU157" s="12">
        <v>85</v>
      </c>
      <c r="CV157" s="4">
        <v>5</v>
      </c>
      <c r="CW157" s="4">
        <v>4</v>
      </c>
      <c r="CX157" s="20">
        <v>1.8429087124303791</v>
      </c>
      <c r="CY157" s="4">
        <v>122</v>
      </c>
      <c r="CZ157" s="4">
        <v>157</v>
      </c>
      <c r="DA157" s="4">
        <v>187</v>
      </c>
      <c r="DB157" s="4">
        <v>389</v>
      </c>
      <c r="DG157" s="12">
        <v>14</v>
      </c>
      <c r="DH157" s="12">
        <v>4</v>
      </c>
      <c r="DI157" s="12">
        <v>9</v>
      </c>
      <c r="DJ157" s="12">
        <v>-10</v>
      </c>
      <c r="DM157" s="4">
        <v>86</v>
      </c>
      <c r="DN157" s="16">
        <f>(DI157/100)*(DM157/100)</f>
        <v>7.7399999999999997E-2</v>
      </c>
      <c r="DO157" s="12">
        <v>73.099999999999994</v>
      </c>
      <c r="DP157" s="4">
        <v>78.3</v>
      </c>
      <c r="DQ157" s="12">
        <v>78.5</v>
      </c>
      <c r="DR157" s="20">
        <v>0.43697478991596644</v>
      </c>
      <c r="DS157" s="49">
        <f t="shared" si="56"/>
        <v>0.45378151260504229</v>
      </c>
      <c r="DT157" s="20">
        <v>-4.091707E-2</v>
      </c>
      <c r="DU157" s="4">
        <v>16</v>
      </c>
      <c r="DV157" s="4">
        <v>4</v>
      </c>
      <c r="DW157" s="12">
        <v>3.5</v>
      </c>
      <c r="DX157" s="4">
        <f t="shared" si="47"/>
        <v>12</v>
      </c>
      <c r="DY157" s="49">
        <f t="shared" si="48"/>
        <v>0.75</v>
      </c>
      <c r="DZ157" s="16">
        <f t="shared" si="49"/>
        <v>0.8571428571428571</v>
      </c>
      <c r="EA157" s="16">
        <f t="shared" si="50"/>
        <v>1</v>
      </c>
      <c r="EB157" s="16">
        <f t="shared" si="51"/>
        <v>0.24304825215191089</v>
      </c>
      <c r="EC157" s="16">
        <f t="shared" si="52"/>
        <v>0.34156191287093196</v>
      </c>
      <c r="ED157" s="16" t="e">
        <f t="shared" si="53"/>
        <v>#NUM!</v>
      </c>
      <c r="EE157" s="20">
        <f t="shared" si="54"/>
        <v>4</v>
      </c>
      <c r="EF157" s="20">
        <f t="shared" si="55"/>
        <v>1.3862943611198906</v>
      </c>
      <c r="EG157" s="16">
        <v>0.27122457999999999</v>
      </c>
      <c r="EH157" s="4">
        <v>189</v>
      </c>
      <c r="EI157" s="4">
        <v>20</v>
      </c>
      <c r="EJ157" s="4">
        <v>9</v>
      </c>
      <c r="EK157" s="32">
        <v>5</v>
      </c>
      <c r="EL157" s="4">
        <v>4</v>
      </c>
      <c r="EM157" s="55">
        <v>0.8</v>
      </c>
      <c r="EN157" s="12">
        <v>4.0999999999999996</v>
      </c>
      <c r="EO157" s="12">
        <v>5.0999999999999996</v>
      </c>
      <c r="EP157" s="4" t="s">
        <v>706</v>
      </c>
      <c r="EQ157" s="20">
        <v>59.2</v>
      </c>
      <c r="ER157" s="4">
        <v>5.5</v>
      </c>
      <c r="ES157" s="4">
        <v>4.5</v>
      </c>
      <c r="ET157" s="4">
        <v>4.2</v>
      </c>
      <c r="EU157" s="4">
        <v>3.4</v>
      </c>
      <c r="EV157" s="4">
        <v>3.5</v>
      </c>
      <c r="EW157" s="20">
        <f>AVERAGE(ER157:EV157)</f>
        <v>4.22</v>
      </c>
      <c r="EY157" s="4">
        <v>0.93200000000000005</v>
      </c>
      <c r="EZ157" s="4">
        <v>103</v>
      </c>
      <c r="FA157" s="4">
        <v>80.900000000000006</v>
      </c>
      <c r="FB157" s="4">
        <v>105</v>
      </c>
      <c r="FC157" s="4">
        <v>108</v>
      </c>
      <c r="FE157" s="4">
        <v>7</v>
      </c>
      <c r="FF157" s="4">
        <v>2</v>
      </c>
      <c r="FG157" s="4">
        <v>102</v>
      </c>
      <c r="FH157" s="12">
        <v>99</v>
      </c>
      <c r="FI157" s="12">
        <v>99</v>
      </c>
      <c r="FK157" s="4">
        <v>92.2</v>
      </c>
      <c r="FM157" s="4">
        <v>109</v>
      </c>
      <c r="FN157" s="4">
        <v>101</v>
      </c>
      <c r="FO157" s="4">
        <v>0.78400000000000003</v>
      </c>
      <c r="FP157" s="4">
        <v>0.4</v>
      </c>
      <c r="FR157" s="4">
        <v>36</v>
      </c>
      <c r="FS157" s="4">
        <v>48</v>
      </c>
      <c r="FT157" s="4">
        <v>92</v>
      </c>
      <c r="FU157" s="4">
        <v>45.1</v>
      </c>
      <c r="FV157" s="12">
        <v>42.7</v>
      </c>
      <c r="FW157" s="4">
        <v>10</v>
      </c>
      <c r="FX157" s="4">
        <v>10</v>
      </c>
    </row>
    <row r="158" spans="1:180">
      <c r="A158" s="4" t="s">
        <v>707</v>
      </c>
      <c r="B158" s="4" t="s">
        <v>407</v>
      </c>
      <c r="C158" s="4">
        <v>1</v>
      </c>
      <c r="D158" s="4">
        <v>0</v>
      </c>
      <c r="E158" s="4">
        <v>0</v>
      </c>
      <c r="F158" s="4">
        <v>0</v>
      </c>
      <c r="G158" s="4">
        <v>0</v>
      </c>
      <c r="H158" s="4">
        <v>0</v>
      </c>
      <c r="I158" s="4">
        <v>0</v>
      </c>
      <c r="J158" s="4">
        <v>0</v>
      </c>
      <c r="K158" s="4">
        <v>0</v>
      </c>
      <c r="L158" s="4">
        <v>0</v>
      </c>
      <c r="M158" s="4">
        <v>0</v>
      </c>
      <c r="N158" s="4">
        <v>0</v>
      </c>
      <c r="O158" s="4">
        <v>0</v>
      </c>
      <c r="P158" s="4">
        <v>0</v>
      </c>
      <c r="Q158" s="4">
        <v>0</v>
      </c>
      <c r="R158" s="20">
        <v>0</v>
      </c>
      <c r="S158" s="20">
        <v>10</v>
      </c>
      <c r="U158" s="5">
        <v>7224000</v>
      </c>
      <c r="V158" s="12">
        <v>0.8</v>
      </c>
      <c r="W158" s="12">
        <v>2.4</v>
      </c>
      <c r="X158" s="12">
        <v>2.4</v>
      </c>
      <c r="Y158" s="12">
        <v>1.5</v>
      </c>
      <c r="Z158" s="12">
        <v>1.6</v>
      </c>
      <c r="AA158" s="12">
        <v>1.5</v>
      </c>
      <c r="AB158" s="12">
        <v>1.95</v>
      </c>
      <c r="AC158" s="12">
        <v>2.4</v>
      </c>
      <c r="AD158" s="12">
        <v>0</v>
      </c>
      <c r="AE158" s="12">
        <v>-0.9</v>
      </c>
      <c r="AF158" s="12">
        <v>51</v>
      </c>
      <c r="AG158" s="12">
        <v>59.7</v>
      </c>
      <c r="AH158" s="12">
        <v>55.35</v>
      </c>
      <c r="AI158" s="12">
        <v>8.6999999999999993</v>
      </c>
      <c r="AJ158" s="12"/>
      <c r="AK158" s="12">
        <v>99</v>
      </c>
      <c r="AL158" s="20">
        <v>6.8659999999999997</v>
      </c>
      <c r="AM158" s="20">
        <v>9.0879999999999992</v>
      </c>
      <c r="AN158" s="20">
        <v>7.9769999999999994</v>
      </c>
      <c r="AO158" s="20">
        <f>AM158-AL158</f>
        <v>2.2219999999999995</v>
      </c>
      <c r="AP158" s="5">
        <v>3862000</v>
      </c>
      <c r="AQ158" s="14">
        <v>2.7</v>
      </c>
      <c r="AR158" s="14">
        <v>48.4</v>
      </c>
      <c r="AS158" s="14">
        <v>53.8</v>
      </c>
      <c r="AT158" s="14">
        <v>62.9</v>
      </c>
      <c r="AU158" s="14">
        <v>64.900000000000006</v>
      </c>
      <c r="AV158" s="14">
        <v>34.6</v>
      </c>
      <c r="AW158" s="14">
        <v>42.3</v>
      </c>
      <c r="AX158" s="5">
        <v>15216.147349999999</v>
      </c>
      <c r="AY158" s="5">
        <v>24577.282940000001</v>
      </c>
      <c r="AZ158" s="5">
        <v>25084.034479999998</v>
      </c>
      <c r="BA158" s="20">
        <v>1.7630636496825656</v>
      </c>
      <c r="BB158" s="27">
        <v>1.7541715378892551</v>
      </c>
      <c r="BC158" s="20">
        <v>2.6808761945667348</v>
      </c>
      <c r="BE158" s="5">
        <v>2172</v>
      </c>
      <c r="BF158" s="5">
        <v>3531</v>
      </c>
      <c r="BG158" s="5">
        <v>12286</v>
      </c>
      <c r="BH158" s="5">
        <v>21661</v>
      </c>
      <c r="BI158" s="5">
        <v>9409</v>
      </c>
      <c r="BJ158" s="5">
        <v>16505</v>
      </c>
      <c r="BK158" s="5">
        <v>12957</v>
      </c>
      <c r="BL158" s="5">
        <v>9313</v>
      </c>
      <c r="BM158" s="5">
        <v>24967</v>
      </c>
      <c r="BN158" s="5">
        <v>18771.89445</v>
      </c>
      <c r="BO158" s="5">
        <v>28045.751899999999</v>
      </c>
      <c r="BP158" s="5">
        <v>44350</v>
      </c>
      <c r="CE158" s="32">
        <v>171</v>
      </c>
      <c r="CH158" s="5">
        <v>740000</v>
      </c>
      <c r="CI158" s="5">
        <v>806000</v>
      </c>
      <c r="CJ158" s="4">
        <v>-8.1999999999999993</v>
      </c>
      <c r="CK158" s="12">
        <v>20</v>
      </c>
      <c r="CL158" s="12">
        <v>22.5</v>
      </c>
      <c r="CN158" s="12">
        <v>25.4</v>
      </c>
      <c r="CO158" s="12">
        <v>28.8</v>
      </c>
      <c r="CQ158" s="4" t="s">
        <v>415</v>
      </c>
      <c r="CR158" s="4">
        <v>3</v>
      </c>
      <c r="CS158" s="4" t="s">
        <v>417</v>
      </c>
      <c r="CU158" s="12"/>
      <c r="CV158" s="4">
        <v>3</v>
      </c>
      <c r="CW158" s="4">
        <v>3</v>
      </c>
      <c r="CX158" s="20">
        <v>0.40519973139457494</v>
      </c>
      <c r="CY158" s="4">
        <v>104</v>
      </c>
      <c r="CZ158" s="4">
        <v>139</v>
      </c>
      <c r="DA158" s="4">
        <v>169</v>
      </c>
      <c r="DB158" s="4">
        <v>331</v>
      </c>
      <c r="DG158" s="12">
        <v>11.28508568</v>
      </c>
      <c r="DH158" s="12">
        <v>5.5180997850000004</v>
      </c>
      <c r="DI158" s="12">
        <v>8.4015927324999993</v>
      </c>
      <c r="DJ158" s="12">
        <v>-5.7669858949999995</v>
      </c>
      <c r="DM158" s="4">
        <v>94</v>
      </c>
      <c r="DN158" s="16">
        <v>7.8974971685499981E-2</v>
      </c>
      <c r="DO158" s="12">
        <v>71.2</v>
      </c>
      <c r="DP158" s="4">
        <v>78.099999999999994</v>
      </c>
      <c r="DQ158" s="12">
        <v>78.599999999999994</v>
      </c>
      <c r="DR158" s="20">
        <v>0.5</v>
      </c>
      <c r="DS158" s="49">
        <f t="shared" si="56"/>
        <v>0.53623188405797051</v>
      </c>
      <c r="DT158" s="20">
        <v>-2.555263E-2</v>
      </c>
      <c r="DU158" s="4">
        <v>22</v>
      </c>
      <c r="DV158" s="4">
        <v>5</v>
      </c>
      <c r="DW158" s="12">
        <v>5.2</v>
      </c>
      <c r="DX158" s="4">
        <f t="shared" si="47"/>
        <v>17</v>
      </c>
      <c r="DY158" s="49">
        <f t="shared" si="48"/>
        <v>0.77272727272727271</v>
      </c>
      <c r="DZ158" s="16">
        <f t="shared" si="49"/>
        <v>0.85</v>
      </c>
      <c r="EA158" s="16">
        <f t="shared" si="50"/>
        <v>0.94444444444444442</v>
      </c>
      <c r="EB158" s="16">
        <f t="shared" si="51"/>
        <v>0.25975824770798617</v>
      </c>
      <c r="EC158" s="16">
        <f t="shared" si="52"/>
        <v>0.33299786801455034</v>
      </c>
      <c r="ED158" s="16">
        <f t="shared" si="53"/>
        <v>0.50794185869924147</v>
      </c>
      <c r="EE158" s="20">
        <f t="shared" si="54"/>
        <v>4.4000000000000004</v>
      </c>
      <c r="EF158" s="20">
        <f t="shared" si="55"/>
        <v>1.4816045409242158</v>
      </c>
      <c r="EG158" s="16">
        <v>7.0233119999999996E-2</v>
      </c>
      <c r="EH158" s="4">
        <v>186</v>
      </c>
      <c r="EI158" s="4">
        <v>27</v>
      </c>
      <c r="EJ158" s="4">
        <v>11</v>
      </c>
      <c r="EK158" s="32">
        <v>7</v>
      </c>
      <c r="EL158" s="4">
        <v>5</v>
      </c>
      <c r="EM158" s="55">
        <v>0.81481481481481477</v>
      </c>
      <c r="EN158" s="12">
        <v>4.5</v>
      </c>
      <c r="EO158" s="12">
        <v>4.5</v>
      </c>
      <c r="EP158" s="4" t="s">
        <v>708</v>
      </c>
      <c r="EQ158" s="20">
        <v>46.57</v>
      </c>
      <c r="ER158" s="4">
        <v>7.5</v>
      </c>
      <c r="ES158" s="4">
        <v>7.3</v>
      </c>
      <c r="ET158" s="4">
        <v>7.3</v>
      </c>
      <c r="EU158" s="4">
        <v>7.1</v>
      </c>
      <c r="EV158" s="4">
        <v>7.1</v>
      </c>
      <c r="EW158" s="20">
        <f>AVERAGE(ER158:EV158)</f>
        <v>7.2600000000000007</v>
      </c>
      <c r="EY158" s="4">
        <v>0.874</v>
      </c>
      <c r="EZ158" s="4">
        <v>105</v>
      </c>
      <c r="FA158" s="4">
        <v>81.5</v>
      </c>
      <c r="FB158" s="4">
        <v>107</v>
      </c>
      <c r="FC158" s="4">
        <v>109</v>
      </c>
      <c r="FE158" s="4">
        <v>6</v>
      </c>
      <c r="FF158" s="4">
        <v>1.5</v>
      </c>
      <c r="FG158" s="4">
        <v>75</v>
      </c>
      <c r="FH158" s="12">
        <v>99</v>
      </c>
      <c r="FI158" s="12">
        <v>99</v>
      </c>
      <c r="FO158" s="4">
        <v>0.64200000000000002</v>
      </c>
      <c r="FP158" s="4">
        <v>0.2</v>
      </c>
      <c r="FR158" s="4">
        <v>34</v>
      </c>
      <c r="FS158" s="4">
        <v>39</v>
      </c>
      <c r="FT158" s="4">
        <v>60</v>
      </c>
      <c r="FU158" s="4">
        <v>30.2</v>
      </c>
      <c r="FV158" s="12">
        <v>20.3</v>
      </c>
      <c r="FW158" s="4">
        <v>13</v>
      </c>
      <c r="FX158" s="4">
        <v>16</v>
      </c>
    </row>
    <row r="159" spans="1:180">
      <c r="A159" s="4" t="s">
        <v>709</v>
      </c>
      <c r="B159" s="4" t="s">
        <v>403</v>
      </c>
      <c r="C159" s="4">
        <v>0</v>
      </c>
      <c r="D159" s="4">
        <v>0</v>
      </c>
      <c r="E159" s="4">
        <v>1</v>
      </c>
      <c r="F159" s="4">
        <v>0</v>
      </c>
      <c r="G159" s="4">
        <v>0</v>
      </c>
      <c r="H159" s="4">
        <v>0</v>
      </c>
      <c r="I159" s="4">
        <v>0</v>
      </c>
      <c r="J159" s="4">
        <v>0</v>
      </c>
      <c r="K159" s="4">
        <v>0</v>
      </c>
      <c r="L159" s="4">
        <v>0</v>
      </c>
      <c r="M159" s="4">
        <v>0</v>
      </c>
      <c r="N159" s="4">
        <v>1</v>
      </c>
      <c r="O159" s="4">
        <v>1</v>
      </c>
      <c r="P159" s="4">
        <v>0</v>
      </c>
      <c r="Q159" s="4">
        <v>0</v>
      </c>
      <c r="R159" s="20">
        <v>8.2941176470588243</v>
      </c>
      <c r="S159" s="20">
        <v>0.11764705882352941</v>
      </c>
      <c r="T159" s="4">
        <v>1.65</v>
      </c>
      <c r="U159" s="5">
        <v>14574000</v>
      </c>
      <c r="V159" s="12">
        <v>3.3</v>
      </c>
      <c r="W159" s="12">
        <v>7.3</v>
      </c>
      <c r="X159" s="12">
        <v>7.3</v>
      </c>
      <c r="Y159" s="12">
        <v>7.4</v>
      </c>
      <c r="Z159" s="12">
        <v>5.6</v>
      </c>
      <c r="AA159" s="12">
        <v>4.2</v>
      </c>
      <c r="AB159" s="12">
        <v>5.75</v>
      </c>
      <c r="AC159" s="12">
        <v>-0.1</v>
      </c>
      <c r="AD159" s="12">
        <v>3.5</v>
      </c>
      <c r="AE159" s="12">
        <v>-3.1</v>
      </c>
      <c r="AF159" s="12">
        <v>36.799999999999997</v>
      </c>
      <c r="AG159" s="12">
        <v>50.2</v>
      </c>
      <c r="AH159" s="12">
        <v>43.5</v>
      </c>
      <c r="AI159" s="12">
        <v>13.4</v>
      </c>
      <c r="AJ159" s="12"/>
      <c r="AK159" s="4">
        <v>69.8</v>
      </c>
      <c r="AL159" s="20">
        <v>0.99399999999999999</v>
      </c>
      <c r="AM159" s="20">
        <v>3.9870000000000001</v>
      </c>
      <c r="AN159" s="20">
        <v>2.4904999999999999</v>
      </c>
      <c r="AO159" s="20">
        <f>AM159-AL159</f>
        <v>2.9930000000000003</v>
      </c>
      <c r="AP159" s="5">
        <v>4396000</v>
      </c>
      <c r="AQ159" s="14">
        <v>3.7</v>
      </c>
      <c r="AR159" s="14">
        <v>28.4</v>
      </c>
      <c r="AS159" s="14">
        <v>31.9</v>
      </c>
      <c r="AT159" s="14">
        <v>42.7</v>
      </c>
      <c r="AU159" s="14">
        <v>44.1</v>
      </c>
      <c r="AV159" s="14">
        <v>13.6</v>
      </c>
      <c r="AW159" s="14">
        <v>15.8</v>
      </c>
      <c r="AX159" s="5">
        <v>1581.1000300000001</v>
      </c>
      <c r="AY159" s="5">
        <v>3977.8339510000001</v>
      </c>
      <c r="AZ159" s="5">
        <v>4120.5673909999996</v>
      </c>
      <c r="BB159" s="27">
        <v>2.4742857142857142</v>
      </c>
      <c r="BI159" s="5">
        <v>1575</v>
      </c>
      <c r="BJ159" s="5">
        <v>3897</v>
      </c>
      <c r="BK159" s="5">
        <v>2736</v>
      </c>
      <c r="BL159" s="5"/>
      <c r="BM159" s="5"/>
      <c r="BN159" s="5"/>
      <c r="BO159" s="5">
        <v>1262.135677</v>
      </c>
      <c r="BP159" s="5">
        <v>1160</v>
      </c>
      <c r="CE159" s="32">
        <v>82</v>
      </c>
      <c r="CF159" s="32">
        <v>97</v>
      </c>
      <c r="CG159" s="27">
        <v>0.84536082474226804</v>
      </c>
      <c r="CI159" s="5"/>
      <c r="CU159" s="12"/>
      <c r="CV159" s="4">
        <v>3</v>
      </c>
      <c r="CY159" s="4">
        <v>20</v>
      </c>
      <c r="CZ159" s="4">
        <v>34</v>
      </c>
      <c r="DA159" s="4">
        <v>48</v>
      </c>
      <c r="DB159" s="4">
        <v>85</v>
      </c>
      <c r="DE159" s="4">
        <v>54</v>
      </c>
      <c r="DG159" s="12">
        <v>54.208904269999998</v>
      </c>
      <c r="DH159" s="12">
        <v>33.202800750000002</v>
      </c>
      <c r="DI159" s="12">
        <v>43.70585251</v>
      </c>
      <c r="DJ159" s="12">
        <v>-21.006103519999996</v>
      </c>
      <c r="DK159" s="4">
        <v>0.59</v>
      </c>
      <c r="DL159" s="4">
        <v>3.8</v>
      </c>
      <c r="DM159" s="4">
        <v>68</v>
      </c>
      <c r="DN159" s="16">
        <v>0.29719979706800004</v>
      </c>
      <c r="DO159" s="4">
        <v>49.8</v>
      </c>
      <c r="DP159" s="4">
        <v>67.3</v>
      </c>
      <c r="DQ159" s="12">
        <v>68.900000000000006</v>
      </c>
      <c r="DR159" s="20">
        <v>0.49715909090909088</v>
      </c>
      <c r="DS159" s="49">
        <f t="shared" si="56"/>
        <v>0.54261363636363658</v>
      </c>
      <c r="DT159" s="20">
        <v>6.8890030000000005E-2</v>
      </c>
      <c r="DU159" s="4">
        <v>136</v>
      </c>
      <c r="DV159" s="4">
        <v>28</v>
      </c>
      <c r="DW159" s="12">
        <v>31.2</v>
      </c>
      <c r="DX159" s="4">
        <f t="shared" si="47"/>
        <v>108</v>
      </c>
      <c r="DY159" s="49">
        <f t="shared" si="48"/>
        <v>0.79411764705882348</v>
      </c>
      <c r="DZ159" s="16">
        <f t="shared" si="49"/>
        <v>0.80597014925373134</v>
      </c>
      <c r="EA159" s="16">
        <f t="shared" si="50"/>
        <v>0.81818181818181823</v>
      </c>
      <c r="EB159" s="16">
        <f t="shared" si="51"/>
        <v>0.2770881222387625</v>
      </c>
      <c r="EC159" s="16">
        <f t="shared" si="52"/>
        <v>0.28782102063332071</v>
      </c>
      <c r="ED159" s="16">
        <f t="shared" si="53"/>
        <v>0.29958530843653469</v>
      </c>
      <c r="EE159" s="20">
        <f t="shared" si="54"/>
        <v>4.8571428571428568</v>
      </c>
      <c r="EF159" s="20">
        <f t="shared" si="55"/>
        <v>1.5804503755608486</v>
      </c>
      <c r="EG159" s="16">
        <v>-0.63312858000000005</v>
      </c>
      <c r="EH159" s="4">
        <v>100</v>
      </c>
      <c r="EI159" s="4">
        <v>201</v>
      </c>
      <c r="EJ159" s="4">
        <v>73</v>
      </c>
      <c r="EK159" s="32">
        <v>36</v>
      </c>
      <c r="EL159" s="4">
        <v>34</v>
      </c>
      <c r="EM159" s="55">
        <v>0.8308457711442786</v>
      </c>
      <c r="EN159" s="12">
        <v>5.0999999999999996</v>
      </c>
      <c r="EO159" s="12">
        <v>4.8</v>
      </c>
      <c r="EP159" s="4" t="s">
        <v>710</v>
      </c>
      <c r="EQ159" s="20">
        <v>33.299999999999997</v>
      </c>
      <c r="ER159" s="4">
        <v>2.6</v>
      </c>
      <c r="ES159" s="4">
        <v>3.2</v>
      </c>
      <c r="ET159" s="4">
        <v>2.7</v>
      </c>
      <c r="EU159" s="4">
        <v>3.1</v>
      </c>
      <c r="EV159" s="4">
        <v>3.7</v>
      </c>
      <c r="EW159" s="20">
        <f>AVERAGE(ER159:EV159)</f>
        <v>3.06</v>
      </c>
      <c r="EY159" s="4">
        <v>0.64600000000000002</v>
      </c>
      <c r="EZ159" s="4">
        <v>98</v>
      </c>
      <c r="FA159" s="4">
        <v>69.900000000000006</v>
      </c>
      <c r="FB159" s="4">
        <v>122</v>
      </c>
      <c r="FC159" s="4">
        <v>106</v>
      </c>
      <c r="FD159" s="4">
        <v>67</v>
      </c>
      <c r="FE159" s="4">
        <v>180</v>
      </c>
      <c r="FF159" s="4">
        <v>4.7</v>
      </c>
      <c r="FG159" s="4">
        <v>61</v>
      </c>
      <c r="FH159" s="12">
        <v>53</v>
      </c>
      <c r="FI159" s="4">
        <v>84.8</v>
      </c>
      <c r="FJ159" s="4">
        <v>258</v>
      </c>
      <c r="FK159" s="4">
        <v>44.9</v>
      </c>
      <c r="FM159" s="4">
        <v>195</v>
      </c>
      <c r="FN159" s="4">
        <v>74</v>
      </c>
      <c r="FP159" s="4">
        <v>6.5</v>
      </c>
      <c r="FQ159" s="12">
        <v>6</v>
      </c>
      <c r="FR159" s="4">
        <v>23</v>
      </c>
      <c r="FS159" s="4">
        <v>25</v>
      </c>
      <c r="FT159" s="4">
        <v>18</v>
      </c>
      <c r="FU159" s="4">
        <v>20.6</v>
      </c>
      <c r="FV159" s="12">
        <v>10.4</v>
      </c>
      <c r="FW159" s="4">
        <v>78</v>
      </c>
      <c r="FX159" s="4">
        <v>78</v>
      </c>
    </row>
    <row r="160" spans="1:180">
      <c r="A160" s="4" t="s">
        <v>711</v>
      </c>
      <c r="B160" s="4" t="s">
        <v>403</v>
      </c>
      <c r="C160" s="4">
        <v>0</v>
      </c>
      <c r="D160" s="4">
        <v>0</v>
      </c>
      <c r="E160" s="4">
        <v>0</v>
      </c>
      <c r="F160" s="4">
        <v>0</v>
      </c>
      <c r="G160" s="4">
        <v>0</v>
      </c>
      <c r="H160" s="4">
        <v>0</v>
      </c>
      <c r="I160" s="4">
        <v>0</v>
      </c>
      <c r="J160" s="4">
        <v>1</v>
      </c>
      <c r="K160" s="4">
        <v>0</v>
      </c>
      <c r="L160" s="4">
        <v>0</v>
      </c>
      <c r="M160" s="4">
        <v>0</v>
      </c>
      <c r="N160" s="4">
        <v>1</v>
      </c>
      <c r="O160" s="4">
        <v>1</v>
      </c>
      <c r="P160" s="4">
        <v>1</v>
      </c>
      <c r="Q160" s="4">
        <v>0</v>
      </c>
      <c r="R160" s="20">
        <v>6.5142857142857142</v>
      </c>
      <c r="S160" s="20">
        <v>0.68571428571428572</v>
      </c>
      <c r="T160" s="4">
        <v>3.25</v>
      </c>
      <c r="U160" s="5"/>
      <c r="V160" s="12"/>
      <c r="W160" s="12"/>
      <c r="X160" s="12">
        <v>5.8</v>
      </c>
      <c r="Y160" s="12">
        <v>2.5</v>
      </c>
      <c r="Z160" s="12"/>
      <c r="AA160" s="12">
        <v>1.8</v>
      </c>
      <c r="AB160" s="12">
        <v>3.8</v>
      </c>
      <c r="AE160" s="12">
        <v>-4</v>
      </c>
      <c r="AF160" s="12">
        <v>63.6</v>
      </c>
      <c r="AG160" s="12">
        <v>94.1</v>
      </c>
      <c r="AH160" s="12">
        <v>78.849999999999994</v>
      </c>
      <c r="AI160" s="12">
        <v>30.5</v>
      </c>
      <c r="AJ160" s="12"/>
      <c r="AL160" s="20">
        <v>3.2389999999999999</v>
      </c>
      <c r="AM160" s="20">
        <v>6.9989999999999997</v>
      </c>
      <c r="AN160" s="20">
        <v>5.1189999999999998</v>
      </c>
      <c r="AO160" s="20">
        <f>AM160-AL160</f>
        <v>3.76</v>
      </c>
      <c r="AP160" s="5"/>
      <c r="AQ160" s="14"/>
      <c r="AR160" s="14"/>
      <c r="AS160" s="14"/>
      <c r="AT160" s="14"/>
      <c r="AU160" s="14"/>
      <c r="AV160" s="14"/>
      <c r="AW160" s="14"/>
      <c r="AX160" s="5">
        <v>1465.3823219999999</v>
      </c>
      <c r="AY160" s="5">
        <v>14906.47033</v>
      </c>
      <c r="AZ160" s="5">
        <v>17264.484280000001</v>
      </c>
      <c r="BA160" s="20">
        <v>7.379556826304503</v>
      </c>
      <c r="BB160" s="27">
        <v>6.4195859872611463</v>
      </c>
      <c r="BF160" s="5">
        <v>759</v>
      </c>
      <c r="BG160" s="5">
        <v>1399</v>
      </c>
      <c r="BH160" s="5">
        <v>10324</v>
      </c>
      <c r="BI160" s="5">
        <v>1256</v>
      </c>
      <c r="BJ160" s="5">
        <v>8063</v>
      </c>
      <c r="BK160" s="5">
        <v>4659.5</v>
      </c>
      <c r="BL160" s="5"/>
      <c r="BM160" s="5"/>
      <c r="BN160" s="5"/>
      <c r="BO160" s="5"/>
      <c r="BP160" s="5"/>
      <c r="BQ160" s="20">
        <v>29.62</v>
      </c>
      <c r="BR160" s="20">
        <v>29.62</v>
      </c>
      <c r="CH160" s="5">
        <v>3146000</v>
      </c>
      <c r="CI160" s="5">
        <v>2100000</v>
      </c>
      <c r="CJ160" s="4">
        <v>49.8</v>
      </c>
      <c r="CK160" s="12">
        <v>27.9</v>
      </c>
      <c r="CL160" s="12">
        <v>33.1</v>
      </c>
      <c r="CN160" s="12">
        <v>30.2</v>
      </c>
      <c r="CO160" s="12">
        <v>42.9</v>
      </c>
      <c r="CQ160" s="4" t="s">
        <v>476</v>
      </c>
      <c r="CR160" s="4">
        <v>1</v>
      </c>
      <c r="CU160" s="12">
        <v>3.4</v>
      </c>
      <c r="CW160" s="4">
        <v>3</v>
      </c>
      <c r="CX160" s="20">
        <v>-0.63333719522343446</v>
      </c>
      <c r="CY160" s="4">
        <v>49</v>
      </c>
      <c r="CZ160" s="4">
        <v>70</v>
      </c>
      <c r="DA160" s="4">
        <v>88</v>
      </c>
      <c r="DB160" s="4">
        <v>156</v>
      </c>
      <c r="DG160" s="12">
        <v>56</v>
      </c>
      <c r="DH160" s="12">
        <v>12.9</v>
      </c>
      <c r="DI160" s="12">
        <v>34.5</v>
      </c>
      <c r="DJ160" s="12">
        <v>-43.1</v>
      </c>
      <c r="DM160" s="4">
        <v>86</v>
      </c>
      <c r="DN160" s="16">
        <f>(DI160/100)*(DM160/100)</f>
        <v>0.29669999999999996</v>
      </c>
      <c r="DO160" s="4">
        <v>64.3</v>
      </c>
      <c r="DP160" s="4">
        <v>74.900000000000006</v>
      </c>
      <c r="DQ160" s="12">
        <v>74.599999999999994</v>
      </c>
      <c r="DR160" s="20">
        <v>0.51207729468599072</v>
      </c>
      <c r="DS160" s="49">
        <f t="shared" si="56"/>
        <v>0.4975845410628017</v>
      </c>
      <c r="DT160" s="20">
        <v>1.9792500000000001E-3</v>
      </c>
      <c r="DU160" s="4">
        <v>54</v>
      </c>
      <c r="DV160" s="4">
        <v>13</v>
      </c>
      <c r="DW160" s="12"/>
      <c r="DX160" s="4">
        <f t="shared" si="47"/>
        <v>41</v>
      </c>
      <c r="DY160" s="49">
        <f t="shared" si="48"/>
        <v>0.7592592592592593</v>
      </c>
      <c r="DZ160" s="16">
        <f t="shared" si="49"/>
        <v>0.78846153846153844</v>
      </c>
      <c r="EA160" s="16">
        <f t="shared" si="50"/>
        <v>0.82</v>
      </c>
      <c r="EB160" s="16">
        <f t="shared" si="51"/>
        <v>0.24966497152200257</v>
      </c>
      <c r="EC160" s="16">
        <f t="shared" si="52"/>
        <v>0.27265630263263951</v>
      </c>
      <c r="ED160" s="16">
        <f t="shared" si="53"/>
        <v>0.30135151247587083</v>
      </c>
      <c r="EE160" s="20">
        <f t="shared" si="54"/>
        <v>4.1538461538461542</v>
      </c>
      <c r="EF160" s="20">
        <f t="shared" si="55"/>
        <v>1.4240346891027378</v>
      </c>
      <c r="EG160" s="16">
        <v>-9.2332949999999997E-2</v>
      </c>
      <c r="EI160" s="4">
        <v>40</v>
      </c>
      <c r="EK160" s="32"/>
      <c r="EL160" s="4">
        <v>8</v>
      </c>
      <c r="EM160" s="55">
        <v>0.8</v>
      </c>
      <c r="EP160" s="4" t="s">
        <v>712</v>
      </c>
      <c r="EQ160" s="20">
        <v>25.05</v>
      </c>
      <c r="ER160" s="4">
        <v>6.6</v>
      </c>
      <c r="ES160" s="4">
        <v>5.9</v>
      </c>
      <c r="ET160" s="4">
        <v>5.5</v>
      </c>
      <c r="EU160" s="4">
        <v>5.3</v>
      </c>
      <c r="EV160" s="4">
        <v>4.9000000000000004</v>
      </c>
      <c r="EW160" s="20">
        <f>AVERAGE(ER160:EV160)</f>
        <v>5.6400000000000006</v>
      </c>
      <c r="EX160" s="4">
        <v>11</v>
      </c>
    </row>
    <row r="161" spans="1:180">
      <c r="A161" s="4" t="s">
        <v>713</v>
      </c>
      <c r="B161" s="4" t="s">
        <v>407</v>
      </c>
      <c r="C161" s="4">
        <v>0</v>
      </c>
      <c r="D161" s="4">
        <v>1</v>
      </c>
      <c r="E161" s="4">
        <v>0</v>
      </c>
      <c r="F161" s="4">
        <v>0</v>
      </c>
      <c r="G161" s="4">
        <v>0</v>
      </c>
      <c r="H161" s="4">
        <v>0</v>
      </c>
      <c r="I161" s="4">
        <v>0</v>
      </c>
      <c r="J161" s="4">
        <v>0</v>
      </c>
      <c r="K161" s="4">
        <v>0</v>
      </c>
      <c r="L161" s="4">
        <v>0</v>
      </c>
      <c r="M161" s="4">
        <v>0</v>
      </c>
      <c r="N161" s="4">
        <v>0</v>
      </c>
      <c r="O161" s="4">
        <v>0</v>
      </c>
      <c r="P161" s="4">
        <v>0</v>
      </c>
      <c r="Q161" s="4">
        <v>1</v>
      </c>
      <c r="U161" s="5">
        <v>5935000</v>
      </c>
      <c r="V161" s="12">
        <v>2.6</v>
      </c>
      <c r="W161" s="12">
        <v>6.3</v>
      </c>
      <c r="X161" s="12">
        <v>6.3</v>
      </c>
      <c r="Y161" s="12">
        <v>5.7</v>
      </c>
      <c r="Z161" s="12">
        <v>4.7</v>
      </c>
      <c r="AA161" s="12">
        <v>4</v>
      </c>
      <c r="AB161" s="12">
        <v>5.15</v>
      </c>
      <c r="AC161" s="12">
        <v>0.5</v>
      </c>
      <c r="AD161" s="12">
        <v>2.2000000000000002</v>
      </c>
      <c r="AE161" s="12">
        <v>-2.2999999999999998</v>
      </c>
      <c r="AF161" s="12">
        <v>33.200000000000003</v>
      </c>
      <c r="AG161" s="12">
        <v>32.200000000000003</v>
      </c>
      <c r="AH161" s="12">
        <v>32.700000000000003</v>
      </c>
      <c r="AI161" s="12">
        <v>-1</v>
      </c>
      <c r="AJ161" s="12"/>
      <c r="AK161" s="4">
        <v>96.7</v>
      </c>
      <c r="AL161" s="20"/>
      <c r="AM161" s="20"/>
      <c r="AN161" s="20"/>
      <c r="AO161" s="20"/>
      <c r="AP161" s="5">
        <v>2238000</v>
      </c>
      <c r="AQ161" s="14">
        <v>3.2</v>
      </c>
      <c r="AR161" s="14">
        <v>39</v>
      </c>
      <c r="AS161" s="14">
        <v>39.299999999999997</v>
      </c>
      <c r="AT161" s="14">
        <v>41.9</v>
      </c>
      <c r="AU161" s="14">
        <v>42.5</v>
      </c>
      <c r="AV161" s="14">
        <v>36.200000000000003</v>
      </c>
      <c r="AW161" s="14">
        <v>32.9</v>
      </c>
      <c r="BB161" s="27"/>
      <c r="BI161" s="5"/>
      <c r="BJ161" s="5"/>
      <c r="BK161" s="5"/>
      <c r="BL161" s="5"/>
      <c r="BM161" s="5">
        <v>1117</v>
      </c>
      <c r="BN161" s="5">
        <v>678.46995930000003</v>
      </c>
      <c r="BO161" s="5">
        <v>227.60276250000001</v>
      </c>
      <c r="BP161" s="5">
        <v>340</v>
      </c>
      <c r="CI161" s="5"/>
      <c r="CU161" s="12"/>
      <c r="CV161" s="4">
        <v>2</v>
      </c>
      <c r="DB161" s="4" t="s">
        <v>404</v>
      </c>
      <c r="DG161" s="12">
        <v>59.85095596</v>
      </c>
      <c r="DH161" s="12">
        <v>40.675598139999998</v>
      </c>
      <c r="DI161" s="12">
        <v>50.263277049999999</v>
      </c>
      <c r="DJ161" s="12">
        <v>-19.175357820000002</v>
      </c>
      <c r="DM161" s="4">
        <v>5</v>
      </c>
      <c r="DN161" s="16">
        <v>2.5131638525E-2</v>
      </c>
      <c r="DP161" s="4">
        <v>70.400000000000006</v>
      </c>
      <c r="DQ161" s="12">
        <v>67.2</v>
      </c>
      <c r="DR161" s="20"/>
      <c r="DT161" s="20" t="s">
        <v>427</v>
      </c>
      <c r="DU161" s="4">
        <v>95</v>
      </c>
      <c r="DV161" s="4">
        <v>56</v>
      </c>
      <c r="DW161" s="12">
        <v>31.8</v>
      </c>
      <c r="DX161" s="4">
        <f t="shared" si="47"/>
        <v>39</v>
      </c>
      <c r="DY161" s="49">
        <f t="shared" si="48"/>
        <v>0.41052631578947368</v>
      </c>
      <c r="DZ161" s="16">
        <f t="shared" si="49"/>
        <v>0.41935483870967744</v>
      </c>
      <c r="EA161" s="16">
        <f t="shared" si="50"/>
        <v>0.42857142857142855</v>
      </c>
      <c r="EB161" s="16">
        <f t="shared" si="51"/>
        <v>9.2662229531684293E-2</v>
      </c>
      <c r="EC161" s="16">
        <f t="shared" si="52"/>
        <v>9.5419786927603195E-2</v>
      </c>
      <c r="ED161" s="16">
        <f t="shared" si="53"/>
        <v>9.8344540872576075E-2</v>
      </c>
      <c r="EE161" s="20">
        <f t="shared" si="54"/>
        <v>1.6964285714285714</v>
      </c>
      <c r="EF161" s="20">
        <f t="shared" si="55"/>
        <v>0.52852520086539112</v>
      </c>
      <c r="EG161" s="16">
        <v>0.53785978999999995</v>
      </c>
      <c r="EH161" s="4">
        <v>61</v>
      </c>
      <c r="EI161" s="4">
        <v>140</v>
      </c>
      <c r="EJ161" s="4">
        <v>94</v>
      </c>
      <c r="EK161" s="32">
        <v>79</v>
      </c>
      <c r="EL161" s="4">
        <v>76</v>
      </c>
      <c r="EM161" s="55">
        <v>0.45714285714285713</v>
      </c>
      <c r="EN161" s="12">
        <v>2</v>
      </c>
      <c r="EO161" s="12">
        <v>1.3</v>
      </c>
      <c r="EP161" s="4" t="s">
        <v>714</v>
      </c>
      <c r="EQ161" s="20">
        <v>38.380000000000003</v>
      </c>
      <c r="EY161" s="4">
        <v>0.57499999999999996</v>
      </c>
      <c r="EZ161" s="4">
        <v>101</v>
      </c>
      <c r="FA161" s="12">
        <v>70</v>
      </c>
      <c r="FB161" s="4">
        <v>107</v>
      </c>
      <c r="FC161" s="4">
        <v>108</v>
      </c>
      <c r="FE161" s="4">
        <v>130</v>
      </c>
      <c r="FF161" s="4">
        <v>4</v>
      </c>
      <c r="FG161" s="4">
        <v>59</v>
      </c>
      <c r="FH161" s="4">
        <v>96.7</v>
      </c>
      <c r="FI161" s="4">
        <v>96.7</v>
      </c>
      <c r="FR161" s="4">
        <v>45</v>
      </c>
      <c r="FS161" s="4">
        <v>42</v>
      </c>
      <c r="FU161" s="4">
        <v>36.4</v>
      </c>
      <c r="FV161" s="12">
        <v>2.8</v>
      </c>
      <c r="FW161" s="4">
        <v>103</v>
      </c>
      <c r="FX161" s="4">
        <v>115</v>
      </c>
    </row>
    <row r="162" spans="1:180">
      <c r="A162" s="4" t="s">
        <v>715</v>
      </c>
      <c r="B162" s="4" t="s">
        <v>4</v>
      </c>
      <c r="C162" s="4">
        <v>0</v>
      </c>
      <c r="D162" s="4">
        <v>0</v>
      </c>
      <c r="E162" s="4">
        <v>0</v>
      </c>
      <c r="F162" s="4">
        <v>1</v>
      </c>
      <c r="G162" s="4">
        <v>0</v>
      </c>
      <c r="H162" s="4">
        <v>0</v>
      </c>
      <c r="I162" s="4">
        <v>0</v>
      </c>
      <c r="J162" s="4">
        <v>0</v>
      </c>
      <c r="K162" s="4">
        <v>0</v>
      </c>
      <c r="L162" s="4">
        <v>0</v>
      </c>
      <c r="M162" s="4">
        <v>0</v>
      </c>
      <c r="N162" s="4">
        <v>1</v>
      </c>
      <c r="O162" s="4">
        <v>0</v>
      </c>
      <c r="P162" s="4">
        <v>0</v>
      </c>
      <c r="Q162" s="4">
        <v>0</v>
      </c>
      <c r="R162" s="20">
        <v>6.90625</v>
      </c>
      <c r="S162" s="20">
        <v>0</v>
      </c>
      <c r="T162" s="4">
        <v>2.0499999999999998</v>
      </c>
      <c r="U162" s="5">
        <v>30799000</v>
      </c>
      <c r="V162" s="12">
        <v>3.2</v>
      </c>
      <c r="W162" s="12">
        <v>6.8</v>
      </c>
      <c r="X162" s="12">
        <v>6.8</v>
      </c>
      <c r="Y162" s="12">
        <v>6.8</v>
      </c>
      <c r="Z162" s="12">
        <v>5.7</v>
      </c>
      <c r="AA162" s="12">
        <v>5.6</v>
      </c>
      <c r="AB162" s="12">
        <v>6.2</v>
      </c>
      <c r="AC162" s="12">
        <v>0</v>
      </c>
      <c r="AD162" s="12">
        <v>1.2</v>
      </c>
      <c r="AE162" s="12">
        <v>-1.2</v>
      </c>
      <c r="AF162" s="12">
        <v>4.7</v>
      </c>
      <c r="AG162" s="12">
        <v>20.8</v>
      </c>
      <c r="AH162" s="12">
        <v>12.75</v>
      </c>
      <c r="AI162" s="12">
        <v>16.100000000000001</v>
      </c>
      <c r="AJ162" s="12"/>
      <c r="AK162" s="4">
        <v>66.8</v>
      </c>
      <c r="AL162" s="20">
        <v>1.337</v>
      </c>
      <c r="AM162" s="20">
        <v>2.286</v>
      </c>
      <c r="AN162" s="20">
        <v>1.8115000000000001</v>
      </c>
      <c r="AO162" s="20">
        <f t="shared" ref="AO162:AO167" si="57">AM162-AL162</f>
        <v>0.94900000000000007</v>
      </c>
      <c r="AP162" s="5">
        <v>15793000</v>
      </c>
      <c r="AQ162" s="14">
        <v>2.2000000000000002</v>
      </c>
      <c r="AR162" s="14">
        <v>51.2</v>
      </c>
      <c r="AS162" s="14">
        <v>51.4</v>
      </c>
      <c r="AT162" s="14">
        <v>52.2</v>
      </c>
      <c r="AU162" s="14">
        <v>52.6</v>
      </c>
      <c r="AV162" s="14">
        <v>50.2</v>
      </c>
      <c r="AW162" s="14">
        <v>50.1</v>
      </c>
      <c r="AX162" s="5">
        <v>453.64771819999999</v>
      </c>
      <c r="AY162" s="5">
        <v>523.99150369999995</v>
      </c>
      <c r="AZ162" s="5">
        <v>493.22986470000001</v>
      </c>
      <c r="BA162" s="20">
        <v>1.2028112449799198</v>
      </c>
      <c r="BB162" s="27">
        <v>1.6739811912225706</v>
      </c>
      <c r="BC162" s="20">
        <v>2.4117647058823528</v>
      </c>
      <c r="BG162" s="5">
        <v>498</v>
      </c>
      <c r="BH162" s="5">
        <v>599</v>
      </c>
      <c r="BI162" s="5">
        <v>319</v>
      </c>
      <c r="BJ162" s="5">
        <v>534</v>
      </c>
      <c r="BK162" s="5">
        <v>426.5</v>
      </c>
      <c r="BL162" s="5">
        <v>272</v>
      </c>
      <c r="BM162" s="5">
        <v>656</v>
      </c>
      <c r="BN162" s="5"/>
      <c r="BO162" s="5"/>
      <c r="BP162" s="5">
        <v>170</v>
      </c>
      <c r="BQ162" s="20">
        <v>40.369999999999997</v>
      </c>
      <c r="BR162" s="20">
        <v>46.97</v>
      </c>
      <c r="CH162" s="5">
        <v>470000</v>
      </c>
      <c r="CI162" s="5"/>
      <c r="CK162" s="12">
        <v>17.399999999999999</v>
      </c>
      <c r="CM162" s="12">
        <v>51.6</v>
      </c>
      <c r="CU162" s="12"/>
      <c r="CV162" s="4">
        <v>2</v>
      </c>
      <c r="CW162" s="4">
        <v>2</v>
      </c>
      <c r="CX162" s="20">
        <v>-0.55648014731341622</v>
      </c>
      <c r="CY162" s="4">
        <v>13</v>
      </c>
      <c r="CZ162" s="4">
        <v>28</v>
      </c>
      <c r="DA162" s="4">
        <v>46</v>
      </c>
      <c r="DB162" s="4">
        <v>78</v>
      </c>
      <c r="DC162" s="4">
        <v>27</v>
      </c>
      <c r="DD162" s="4">
        <v>43</v>
      </c>
      <c r="DE162" s="4">
        <v>15</v>
      </c>
      <c r="DF162" s="4">
        <v>19</v>
      </c>
      <c r="DG162" s="12">
        <v>92.587837219999997</v>
      </c>
      <c r="DH162" s="12">
        <v>84.402900700000004</v>
      </c>
      <c r="DI162" s="12">
        <v>88.495368960000008</v>
      </c>
      <c r="DJ162" s="12">
        <v>-8.1849365199999937</v>
      </c>
      <c r="DM162" s="4">
        <v>48</v>
      </c>
      <c r="DN162" s="16">
        <v>0.42477777100800002</v>
      </c>
      <c r="DO162" s="4">
        <v>40.5</v>
      </c>
      <c r="DP162" s="4">
        <v>52.1</v>
      </c>
      <c r="DQ162" s="12">
        <v>47.9</v>
      </c>
      <c r="DR162" s="20">
        <v>0.26067415730337085</v>
      </c>
      <c r="DS162" s="49">
        <f t="shared" ref="DS162:DS167" si="58">(DQ162-DO162)/(85-DO162)</f>
        <v>0.16629213483146063</v>
      </c>
      <c r="DT162" s="20">
        <v>-4.6431970000000003E-2</v>
      </c>
      <c r="DU162" s="4">
        <v>142</v>
      </c>
      <c r="DV162" s="4">
        <v>93</v>
      </c>
      <c r="DW162" s="12">
        <v>85.833299999999994</v>
      </c>
      <c r="DX162" s="4">
        <f t="shared" si="47"/>
        <v>49</v>
      </c>
      <c r="DY162" s="49">
        <f t="shared" si="48"/>
        <v>0.34507042253521125</v>
      </c>
      <c r="DZ162" s="16">
        <f t="shared" si="49"/>
        <v>0.35</v>
      </c>
      <c r="EA162" s="16">
        <f t="shared" si="50"/>
        <v>0.35507246376811596</v>
      </c>
      <c r="EB162" s="16">
        <f t="shared" si="51"/>
        <v>7.4201210570098902E-2</v>
      </c>
      <c r="EC162" s="16">
        <f t="shared" si="52"/>
        <v>7.5614507136462006E-2</v>
      </c>
      <c r="ED162" s="16">
        <f t="shared" si="53"/>
        <v>7.7080774764020143E-2</v>
      </c>
      <c r="EE162" s="20">
        <f t="shared" si="54"/>
        <v>1.5268817204301075</v>
      </c>
      <c r="EF162" s="20">
        <f t="shared" si="55"/>
        <v>0.42322756444800458</v>
      </c>
      <c r="EG162" s="16">
        <v>0.50976721999999997</v>
      </c>
      <c r="EH162" s="4">
        <v>29</v>
      </c>
      <c r="EI162" s="4">
        <v>240</v>
      </c>
      <c r="EJ162" s="4">
        <v>176</v>
      </c>
      <c r="EK162" s="32">
        <v>160</v>
      </c>
      <c r="EL162" s="4">
        <v>144</v>
      </c>
      <c r="EM162" s="55">
        <v>0.4</v>
      </c>
      <c r="EN162" s="12">
        <v>1.6</v>
      </c>
      <c r="EO162" s="12">
        <v>1.3</v>
      </c>
      <c r="EP162" s="4" t="s">
        <v>716</v>
      </c>
      <c r="EQ162" s="20">
        <v>-6.1</v>
      </c>
      <c r="ER162" s="4">
        <v>3.7</v>
      </c>
      <c r="ES162" s="4">
        <v>2.2999999999999998</v>
      </c>
      <c r="ET162" s="4">
        <v>1.9</v>
      </c>
      <c r="EU162" s="12">
        <v>4</v>
      </c>
      <c r="EV162" s="4">
        <v>3.3</v>
      </c>
      <c r="EW162" s="20">
        <f t="shared" ref="EW162:EW167" si="59">AVERAGE(ER162:EV162)</f>
        <v>3.04</v>
      </c>
      <c r="EY162" s="4">
        <v>0.35199999999999998</v>
      </c>
      <c r="EZ162" s="4">
        <v>102</v>
      </c>
      <c r="FA162" s="4">
        <v>51.7</v>
      </c>
      <c r="FB162" s="4">
        <v>110</v>
      </c>
      <c r="FC162" s="4">
        <v>107</v>
      </c>
      <c r="FD162" s="4">
        <v>53</v>
      </c>
      <c r="FE162" s="4">
        <v>770</v>
      </c>
      <c r="FF162" s="4">
        <v>5.9</v>
      </c>
      <c r="FG162" s="4">
        <v>87</v>
      </c>
      <c r="FH162" s="4">
        <v>54.3</v>
      </c>
      <c r="FI162" s="4">
        <v>78.8</v>
      </c>
      <c r="FJ162" s="4">
        <v>352</v>
      </c>
      <c r="FK162" s="4">
        <v>49.9</v>
      </c>
      <c r="FM162" s="4">
        <v>284</v>
      </c>
      <c r="FN162" s="4">
        <v>91</v>
      </c>
      <c r="FP162" s="4">
        <v>44.6</v>
      </c>
      <c r="FQ162" s="4">
        <v>33.299999999999997</v>
      </c>
      <c r="FT162" s="4">
        <v>93</v>
      </c>
      <c r="FU162" s="4">
        <v>47.3</v>
      </c>
      <c r="FV162" s="12">
        <v>17.5</v>
      </c>
      <c r="FW162" s="4">
        <v>147</v>
      </c>
      <c r="FX162" s="4">
        <v>149</v>
      </c>
    </row>
    <row r="163" spans="1:180">
      <c r="A163" s="4" t="s">
        <v>717</v>
      </c>
      <c r="B163" s="4" t="s">
        <v>403</v>
      </c>
      <c r="C163" s="4">
        <v>0</v>
      </c>
      <c r="D163" s="4">
        <v>0</v>
      </c>
      <c r="E163" s="4">
        <v>0</v>
      </c>
      <c r="F163" s="4">
        <v>0</v>
      </c>
      <c r="G163" s="4">
        <v>0</v>
      </c>
      <c r="H163" s="4">
        <v>0</v>
      </c>
      <c r="I163" s="4">
        <v>0</v>
      </c>
      <c r="J163" s="4">
        <v>0</v>
      </c>
      <c r="K163" s="4">
        <v>1</v>
      </c>
      <c r="L163" s="4">
        <v>0</v>
      </c>
      <c r="M163" s="4">
        <v>0</v>
      </c>
      <c r="N163" s="4">
        <v>1</v>
      </c>
      <c r="O163" s="4">
        <v>1</v>
      </c>
      <c r="P163" s="4">
        <v>1</v>
      </c>
      <c r="Q163" s="4">
        <v>0</v>
      </c>
      <c r="R163" s="20">
        <v>3.1</v>
      </c>
      <c r="S163" s="20">
        <v>2.7</v>
      </c>
      <c r="T163" s="4">
        <v>4.1500000000000004</v>
      </c>
      <c r="U163" s="5">
        <v>58703000</v>
      </c>
      <c r="V163" s="12">
        <v>1.4</v>
      </c>
      <c r="W163" s="12">
        <v>6.4</v>
      </c>
      <c r="X163" s="12">
        <v>6.4</v>
      </c>
      <c r="Y163" s="12">
        <v>3.6</v>
      </c>
      <c r="Z163" s="12">
        <v>2.1</v>
      </c>
      <c r="AA163" s="12">
        <v>1.8</v>
      </c>
      <c r="AB163" s="12">
        <v>4.0999999999999996</v>
      </c>
      <c r="AC163" s="12">
        <v>2.9</v>
      </c>
      <c r="AD163" s="12">
        <v>4.3</v>
      </c>
      <c r="AE163" s="12">
        <v>-4.5999999999999996</v>
      </c>
      <c r="AF163" s="12">
        <v>12.5</v>
      </c>
      <c r="AG163" s="12">
        <v>18.7</v>
      </c>
      <c r="AH163" s="12">
        <v>15.6</v>
      </c>
      <c r="AI163" s="12">
        <v>6.2</v>
      </c>
      <c r="AJ163" s="12"/>
      <c r="AK163" s="4">
        <v>93.5</v>
      </c>
      <c r="AL163" s="20">
        <v>3.4510000000000001</v>
      </c>
      <c r="AM163" s="20">
        <v>5.0810000000000004</v>
      </c>
      <c r="AN163" s="20">
        <v>4.266</v>
      </c>
      <c r="AO163" s="20">
        <f t="shared" si="57"/>
        <v>1.6300000000000003</v>
      </c>
      <c r="AP163" s="5">
        <v>34916000</v>
      </c>
      <c r="AQ163" s="14">
        <v>2.7</v>
      </c>
      <c r="AR163" s="14">
        <v>52.2</v>
      </c>
      <c r="AS163" s="14">
        <v>60.6</v>
      </c>
      <c r="AT163" s="14">
        <v>54.8</v>
      </c>
      <c r="AU163" s="14">
        <v>63.8</v>
      </c>
      <c r="AV163" s="14">
        <v>49.5</v>
      </c>
      <c r="AW163" s="14">
        <v>55.2</v>
      </c>
      <c r="AX163" s="5">
        <v>1163.5496000000001</v>
      </c>
      <c r="AY163" s="5">
        <v>7065.1442440000001</v>
      </c>
      <c r="AZ163" s="5">
        <v>5895.4108249999999</v>
      </c>
      <c r="BA163" s="20">
        <v>4.055393586005831</v>
      </c>
      <c r="BB163" s="27">
        <v>3.7963944856839871</v>
      </c>
      <c r="BC163" s="20">
        <v>7.2121827411167514</v>
      </c>
      <c r="BE163" s="5">
        <v>717</v>
      </c>
      <c r="BF163" s="5">
        <v>812</v>
      </c>
      <c r="BG163" s="5">
        <v>1029</v>
      </c>
      <c r="BH163" s="5">
        <v>4173</v>
      </c>
      <c r="BI163" s="5">
        <v>943</v>
      </c>
      <c r="BJ163" s="5">
        <v>3580</v>
      </c>
      <c r="BK163" s="5">
        <v>2261.5</v>
      </c>
      <c r="BL163" s="5">
        <v>985</v>
      </c>
      <c r="BM163" s="5">
        <v>7104</v>
      </c>
      <c r="BN163" s="5">
        <v>5197.4376949999996</v>
      </c>
      <c r="BO163" s="5">
        <v>1854.5111360000001</v>
      </c>
      <c r="BP163" s="5">
        <v>2960</v>
      </c>
      <c r="BQ163" s="20">
        <v>45.48</v>
      </c>
      <c r="BR163" s="20">
        <v>45.48</v>
      </c>
      <c r="CE163" s="32">
        <v>21</v>
      </c>
      <c r="CF163" s="32">
        <v>94</v>
      </c>
      <c r="CG163" s="27">
        <v>0.22340425531914893</v>
      </c>
      <c r="CH163" s="5">
        <v>416000</v>
      </c>
      <c r="CI163" s="5">
        <v>234000</v>
      </c>
      <c r="CJ163" s="4">
        <v>77.3</v>
      </c>
      <c r="CK163" s="12">
        <v>3.1</v>
      </c>
      <c r="CL163" s="12">
        <v>4.2</v>
      </c>
      <c r="CM163" s="12">
        <v>5.2</v>
      </c>
      <c r="CN163" s="12">
        <v>3.3</v>
      </c>
      <c r="CO163" s="12">
        <v>4.3</v>
      </c>
      <c r="CQ163" s="4" t="s">
        <v>476</v>
      </c>
      <c r="CR163" s="4">
        <v>1</v>
      </c>
      <c r="CT163" s="4" t="s">
        <v>417</v>
      </c>
      <c r="CU163" s="12">
        <v>26.7</v>
      </c>
      <c r="CW163" s="4">
        <v>3</v>
      </c>
      <c r="CX163" s="20">
        <v>-0.7888136241531104</v>
      </c>
      <c r="CY163" s="4">
        <v>5</v>
      </c>
      <c r="CZ163" s="4">
        <v>12</v>
      </c>
      <c r="DA163" s="4">
        <v>18</v>
      </c>
      <c r="DB163" s="4">
        <v>37</v>
      </c>
      <c r="DC163" s="4">
        <v>22</v>
      </c>
      <c r="DD163" s="4">
        <v>15</v>
      </c>
      <c r="DE163" s="4">
        <v>33</v>
      </c>
      <c r="DF163" s="4">
        <v>34</v>
      </c>
      <c r="DG163" s="12">
        <v>83.701950069999995</v>
      </c>
      <c r="DH163" s="12">
        <v>64.057098389999993</v>
      </c>
      <c r="DI163" s="12">
        <v>73.879524229999987</v>
      </c>
      <c r="DJ163" s="12">
        <v>-19.644851680000002</v>
      </c>
      <c r="DK163" s="4">
        <v>0.41</v>
      </c>
      <c r="DL163" s="4">
        <v>20.9</v>
      </c>
      <c r="DM163" s="4">
        <v>84</v>
      </c>
      <c r="DN163" s="16">
        <v>0.62058800353199983</v>
      </c>
      <c r="DO163" s="4">
        <v>52.3</v>
      </c>
      <c r="DP163" s="4">
        <v>69.2</v>
      </c>
      <c r="DQ163" s="12">
        <v>68.8</v>
      </c>
      <c r="DR163" s="20">
        <v>0.51681957186544358</v>
      </c>
      <c r="DS163" s="49">
        <f t="shared" si="58"/>
        <v>0.50458715596330272</v>
      </c>
      <c r="DT163" s="20">
        <v>6.3397609999999993E-2</v>
      </c>
      <c r="DU163" s="4">
        <v>103</v>
      </c>
      <c r="DV163" s="4">
        <v>26</v>
      </c>
      <c r="DW163" s="12">
        <v>34.119999999999997</v>
      </c>
      <c r="DX163" s="4">
        <f t="shared" si="47"/>
        <v>77</v>
      </c>
      <c r="DY163" s="49">
        <f t="shared" si="48"/>
        <v>0.74757281553398058</v>
      </c>
      <c r="DZ163" s="16">
        <f t="shared" si="49"/>
        <v>0.76237623762376239</v>
      </c>
      <c r="EA163" s="16">
        <f t="shared" si="50"/>
        <v>0.77777777777777779</v>
      </c>
      <c r="EB163" s="16">
        <f t="shared" si="51"/>
        <v>0.24135430415254941</v>
      </c>
      <c r="EC163" s="16">
        <f t="shared" si="52"/>
        <v>0.25224558626205906</v>
      </c>
      <c r="ED163" s="16">
        <f t="shared" si="53"/>
        <v>0.26432027868350866</v>
      </c>
      <c r="EE163" s="20">
        <f t="shared" si="54"/>
        <v>3.9615384615384617</v>
      </c>
      <c r="EF163" s="20">
        <f t="shared" si="55"/>
        <v>1.3766324502081537</v>
      </c>
      <c r="EG163" s="16">
        <v>-0.16118816999999999</v>
      </c>
      <c r="EH163" s="4">
        <v>93</v>
      </c>
      <c r="EI163" s="4">
        <v>148</v>
      </c>
      <c r="EJ163" s="4">
        <v>58</v>
      </c>
      <c r="EK163" s="32">
        <v>31</v>
      </c>
      <c r="EL163" s="4">
        <v>31</v>
      </c>
      <c r="EM163" s="55">
        <v>0.79054054054054057</v>
      </c>
      <c r="EN163" s="12">
        <v>4.7</v>
      </c>
      <c r="EO163" s="12">
        <v>2.6</v>
      </c>
      <c r="EP163" s="4" t="s">
        <v>718</v>
      </c>
      <c r="EQ163" s="20">
        <v>13.44</v>
      </c>
      <c r="ER163" s="12">
        <v>7</v>
      </c>
      <c r="ES163" s="4">
        <v>6.3</v>
      </c>
      <c r="ET163" s="4">
        <v>5.3</v>
      </c>
      <c r="EU163" s="12">
        <v>5</v>
      </c>
      <c r="EV163" s="4">
        <v>4.9000000000000004</v>
      </c>
      <c r="EW163" s="20">
        <f t="shared" si="59"/>
        <v>5.7</v>
      </c>
      <c r="EX163" s="4">
        <v>11</v>
      </c>
      <c r="EY163" s="4">
        <v>0.81200000000000006</v>
      </c>
      <c r="EZ163" s="4">
        <v>99</v>
      </c>
      <c r="FA163" s="4">
        <v>72.2</v>
      </c>
      <c r="FB163" s="4">
        <v>120</v>
      </c>
      <c r="FC163" s="4">
        <v>106</v>
      </c>
      <c r="FD163" s="4">
        <v>71</v>
      </c>
      <c r="FE163" s="4">
        <v>200</v>
      </c>
      <c r="FF163" s="4">
        <v>1</v>
      </c>
      <c r="FG163" s="4">
        <v>18</v>
      </c>
      <c r="FH163" s="4">
        <v>90.7</v>
      </c>
      <c r="FI163" s="4">
        <v>95.6</v>
      </c>
      <c r="FJ163" s="4">
        <v>130</v>
      </c>
      <c r="FK163" s="4">
        <v>34.6</v>
      </c>
      <c r="FM163" s="4">
        <v>165</v>
      </c>
      <c r="FN163" s="4">
        <v>88</v>
      </c>
      <c r="FO163" s="4">
        <v>0.41699999999999998</v>
      </c>
      <c r="FP163" s="4">
        <v>38.200000000000003</v>
      </c>
      <c r="FQ163" s="4">
        <v>14.5</v>
      </c>
      <c r="FR163" s="4">
        <v>48</v>
      </c>
      <c r="FS163" s="4">
        <v>47</v>
      </c>
      <c r="FT163" s="4">
        <v>88</v>
      </c>
      <c r="FU163" s="4">
        <v>37.200000000000003</v>
      </c>
      <c r="FV163" s="12">
        <v>6.6</v>
      </c>
      <c r="FW163" s="4">
        <v>58</v>
      </c>
      <c r="FX163" s="4">
        <v>59</v>
      </c>
    </row>
    <row r="164" spans="1:180">
      <c r="A164" s="4" t="s">
        <v>719</v>
      </c>
      <c r="B164" s="4" t="s">
        <v>4</v>
      </c>
      <c r="C164" s="4">
        <v>0</v>
      </c>
      <c r="D164" s="4">
        <v>0</v>
      </c>
      <c r="E164" s="4">
        <v>0</v>
      </c>
      <c r="F164" s="4">
        <v>1</v>
      </c>
      <c r="G164" s="4">
        <v>0</v>
      </c>
      <c r="H164" s="4">
        <v>0</v>
      </c>
      <c r="I164" s="4">
        <v>0</v>
      </c>
      <c r="J164" s="4">
        <v>0</v>
      </c>
      <c r="K164" s="4">
        <v>0</v>
      </c>
      <c r="L164" s="4">
        <v>0</v>
      </c>
      <c r="M164" s="4">
        <v>0</v>
      </c>
      <c r="N164" s="4">
        <v>1</v>
      </c>
      <c r="O164" s="4">
        <v>0</v>
      </c>
      <c r="P164" s="4">
        <v>0</v>
      </c>
      <c r="Q164" s="4">
        <v>0</v>
      </c>
      <c r="R164" s="20">
        <v>6.6875</v>
      </c>
      <c r="S164" s="20">
        <v>0</v>
      </c>
      <c r="T164" s="20">
        <v>1.8</v>
      </c>
      <c r="U164" s="5">
        <v>4201000</v>
      </c>
      <c r="V164" s="12">
        <v>3</v>
      </c>
      <c r="W164" s="12">
        <v>6.6</v>
      </c>
      <c r="X164" s="12">
        <v>6.6</v>
      </c>
      <c r="Y164" s="12">
        <v>6.6</v>
      </c>
      <c r="Z164" s="12">
        <v>6.3</v>
      </c>
      <c r="AA164" s="12">
        <v>6.2</v>
      </c>
      <c r="AB164" s="12">
        <v>6.4</v>
      </c>
      <c r="AC164" s="12">
        <v>0</v>
      </c>
      <c r="AD164" s="12">
        <v>0.4</v>
      </c>
      <c r="AE164" s="12">
        <v>-0.39999999999999947</v>
      </c>
      <c r="AF164" s="12">
        <v>9.8000000000000007</v>
      </c>
      <c r="AG164" s="12">
        <v>28.5</v>
      </c>
      <c r="AH164" s="12">
        <v>19.149999999999999</v>
      </c>
      <c r="AI164" s="12">
        <v>18.7</v>
      </c>
      <c r="AJ164" s="12"/>
      <c r="AK164" s="4">
        <v>50.4</v>
      </c>
      <c r="AL164" s="20">
        <v>0.20799999999999999</v>
      </c>
      <c r="AM164" s="20">
        <v>2.1320000000000001</v>
      </c>
      <c r="AN164" s="20">
        <v>1.17</v>
      </c>
      <c r="AO164" s="20">
        <f t="shared" si="57"/>
        <v>1.9240000000000002</v>
      </c>
      <c r="AP164" s="5">
        <v>1739000</v>
      </c>
      <c r="AQ164" s="14">
        <v>1.6</v>
      </c>
      <c r="AR164" s="14">
        <v>43.6</v>
      </c>
      <c r="AS164" s="14">
        <v>41.4</v>
      </c>
      <c r="AT164" s="14">
        <v>53.7</v>
      </c>
      <c r="AU164" s="14">
        <v>50.1</v>
      </c>
      <c r="AV164" s="14">
        <v>33.799999999999997</v>
      </c>
      <c r="AW164" s="14">
        <v>32.799999999999997</v>
      </c>
      <c r="AX164" s="5">
        <v>997.37765260000003</v>
      </c>
      <c r="AY164" s="5">
        <v>908.54412590000004</v>
      </c>
      <c r="AZ164" s="5">
        <v>1026.4326249999999</v>
      </c>
      <c r="BB164" s="27">
        <v>1.7465940054495912</v>
      </c>
      <c r="BC164" s="20">
        <v>2.6982968369829683</v>
      </c>
      <c r="BI164" s="5">
        <v>367</v>
      </c>
      <c r="BJ164" s="5">
        <v>641</v>
      </c>
      <c r="BK164" s="5">
        <v>504</v>
      </c>
      <c r="BL164" s="5">
        <v>411</v>
      </c>
      <c r="BM164" s="5">
        <v>1109</v>
      </c>
      <c r="BN164" s="5">
        <v>1276.386276</v>
      </c>
      <c r="BO164" s="5">
        <v>321.25779569999997</v>
      </c>
      <c r="BP164" s="5">
        <v>300</v>
      </c>
      <c r="CE164" s="32">
        <v>9</v>
      </c>
      <c r="CF164" s="32">
        <v>33</v>
      </c>
      <c r="CG164" s="27">
        <v>0.27272727272727271</v>
      </c>
      <c r="CI164" s="5"/>
      <c r="CU164" s="12"/>
      <c r="CV164" s="4">
        <v>2</v>
      </c>
      <c r="CY164" s="4">
        <v>18</v>
      </c>
      <c r="CZ164" s="4">
        <v>39</v>
      </c>
      <c r="DA164" s="4">
        <v>63</v>
      </c>
      <c r="DB164" s="4">
        <v>136</v>
      </c>
      <c r="DC164" s="4">
        <v>42</v>
      </c>
      <c r="DF164" s="4">
        <v>30</v>
      </c>
      <c r="DG164" s="12">
        <v>80.16690826</v>
      </c>
      <c r="DH164" s="12">
        <v>65.564300540000005</v>
      </c>
      <c r="DI164" s="12">
        <v>72.865604399999995</v>
      </c>
      <c r="DJ164" s="12">
        <v>-14.602607719999995</v>
      </c>
      <c r="DK164" s="4">
        <v>0.44</v>
      </c>
      <c r="DL164" s="4">
        <v>16.899999999999999</v>
      </c>
      <c r="DM164" s="4">
        <v>57</v>
      </c>
      <c r="DN164" s="16">
        <v>0.41533394507999993</v>
      </c>
      <c r="DO164" s="4">
        <v>39.299999999999997</v>
      </c>
      <c r="DP164" s="4">
        <v>55.2</v>
      </c>
      <c r="DQ164" s="12">
        <v>48.8</v>
      </c>
      <c r="DR164" s="20">
        <v>0.34792122538293224</v>
      </c>
      <c r="DS164" s="49">
        <f t="shared" si="58"/>
        <v>0.20787746170678337</v>
      </c>
      <c r="DT164" s="20">
        <v>3.183449E-2</v>
      </c>
      <c r="DU164" s="4">
        <v>158</v>
      </c>
      <c r="DV164" s="4">
        <v>78</v>
      </c>
      <c r="DW164" s="12">
        <v>87</v>
      </c>
      <c r="DX164" s="4">
        <f t="shared" si="47"/>
        <v>80</v>
      </c>
      <c r="DY164" s="49">
        <f t="shared" si="48"/>
        <v>0.50632911392405067</v>
      </c>
      <c r="DZ164" s="16">
        <f t="shared" si="49"/>
        <v>0.51282051282051277</v>
      </c>
      <c r="EA164" s="16">
        <f t="shared" si="50"/>
        <v>0.51948051948051943</v>
      </c>
      <c r="EB164" s="16">
        <f t="shared" si="51"/>
        <v>0.12375756078950451</v>
      </c>
      <c r="EC164" s="16">
        <f t="shared" si="52"/>
        <v>0.12622623600377597</v>
      </c>
      <c r="ED164" s="16">
        <f t="shared" si="53"/>
        <v>0.12879458935630925</v>
      </c>
      <c r="EE164" s="20">
        <f t="shared" si="54"/>
        <v>2.0256410256410255</v>
      </c>
      <c r="EF164" s="20">
        <f t="shared" si="55"/>
        <v>0.7058862063373752</v>
      </c>
      <c r="EG164" s="16">
        <v>0.19167682</v>
      </c>
      <c r="EH164" s="4">
        <v>38</v>
      </c>
      <c r="EI164" s="4">
        <v>267</v>
      </c>
      <c r="EJ164" s="4">
        <v>175</v>
      </c>
      <c r="EK164" s="32">
        <v>128</v>
      </c>
      <c r="EL164" s="4">
        <v>125</v>
      </c>
      <c r="EM164" s="55">
        <v>0.53183520599250933</v>
      </c>
      <c r="EN164" s="12">
        <v>2.1</v>
      </c>
      <c r="EO164" s="12">
        <v>2.1</v>
      </c>
      <c r="EP164" s="4" t="s">
        <v>720</v>
      </c>
      <c r="EQ164" s="20">
        <v>6.1</v>
      </c>
      <c r="ER164" s="4">
        <v>3.6</v>
      </c>
      <c r="ES164" s="4">
        <v>3.8</v>
      </c>
      <c r="ET164" s="4">
        <v>4.0999999999999996</v>
      </c>
      <c r="EU164" s="4">
        <v>2.9</v>
      </c>
      <c r="EV164" s="4">
        <v>3.2</v>
      </c>
      <c r="EW164" s="20">
        <f t="shared" si="59"/>
        <v>3.5200000000000005</v>
      </c>
      <c r="EY164" s="4">
        <v>0.34200000000000003</v>
      </c>
      <c r="EZ164" s="4">
        <v>102</v>
      </c>
      <c r="FA164" s="4">
        <v>52.2</v>
      </c>
      <c r="FB164" s="4">
        <v>114</v>
      </c>
      <c r="FC164" s="4">
        <v>107</v>
      </c>
      <c r="FD164" s="4">
        <v>54</v>
      </c>
      <c r="FE164" s="4">
        <v>640</v>
      </c>
      <c r="FF164" s="4">
        <v>6.6</v>
      </c>
      <c r="FG164" s="4">
        <v>100</v>
      </c>
      <c r="FH164" s="4">
        <v>34.4</v>
      </c>
      <c r="FI164" s="4">
        <v>65.599999999999994</v>
      </c>
      <c r="FJ164" s="4">
        <v>463</v>
      </c>
      <c r="FK164" s="4">
        <v>37.4</v>
      </c>
      <c r="FM164" s="4">
        <v>294</v>
      </c>
      <c r="FN164" s="4">
        <v>48</v>
      </c>
      <c r="FO164" s="4">
        <v>0.182</v>
      </c>
      <c r="FP164" s="4">
        <v>35.4</v>
      </c>
      <c r="FQ164" s="4">
        <v>25.9</v>
      </c>
      <c r="FR164" s="4">
        <v>39</v>
      </c>
      <c r="FS164" s="4">
        <v>40</v>
      </c>
      <c r="FT164" s="4">
        <v>58</v>
      </c>
      <c r="FU164" s="4">
        <v>33.299999999999997</v>
      </c>
      <c r="FV164" s="12">
        <v>1.2</v>
      </c>
      <c r="FW164" s="4">
        <v>140</v>
      </c>
      <c r="FX164" s="4">
        <v>147</v>
      </c>
    </row>
    <row r="165" spans="1:180">
      <c r="A165" s="4" t="s">
        <v>721</v>
      </c>
      <c r="B165" s="4" t="s">
        <v>414</v>
      </c>
      <c r="C165" s="4">
        <v>0</v>
      </c>
      <c r="D165" s="4">
        <v>0</v>
      </c>
      <c r="E165" s="4">
        <v>0</v>
      </c>
      <c r="F165" s="4">
        <v>0</v>
      </c>
      <c r="G165" s="4">
        <v>0</v>
      </c>
      <c r="H165" s="4">
        <v>1</v>
      </c>
      <c r="I165" s="4">
        <v>0</v>
      </c>
      <c r="J165" s="4">
        <v>0</v>
      </c>
      <c r="K165" s="4">
        <v>0</v>
      </c>
      <c r="L165" s="4">
        <v>0</v>
      </c>
      <c r="M165" s="4">
        <v>0</v>
      </c>
      <c r="N165" s="4">
        <v>1</v>
      </c>
      <c r="O165" s="4">
        <v>1</v>
      </c>
      <c r="P165" s="4">
        <v>0</v>
      </c>
      <c r="Q165" s="4">
        <v>0</v>
      </c>
      <c r="R165" s="20">
        <v>0</v>
      </c>
      <c r="S165" s="20">
        <v>8.1818181818181817</v>
      </c>
      <c r="T165" s="4">
        <v>6.35</v>
      </c>
      <c r="U165" s="5">
        <v>1297000</v>
      </c>
      <c r="V165" s="12">
        <v>1.1000000000000001</v>
      </c>
      <c r="W165" s="12">
        <v>5.0999999999999996</v>
      </c>
      <c r="X165" s="12">
        <v>5.0999999999999996</v>
      </c>
      <c r="Y165" s="12">
        <v>3.3</v>
      </c>
      <c r="Z165" s="12">
        <v>2.2999999999999998</v>
      </c>
      <c r="AA165" s="12">
        <v>2.2000000000000002</v>
      </c>
      <c r="AB165" s="12">
        <v>3.65</v>
      </c>
      <c r="AC165" s="12">
        <v>2.2000000000000002</v>
      </c>
      <c r="AD165" s="12">
        <v>2.5</v>
      </c>
      <c r="AE165" s="12">
        <v>-2.9</v>
      </c>
      <c r="AF165" s="12">
        <v>64.5</v>
      </c>
      <c r="AG165" s="12">
        <v>69.099999999999994</v>
      </c>
      <c r="AH165" s="12">
        <v>66.8</v>
      </c>
      <c r="AI165" s="12">
        <v>4.5999999999999943</v>
      </c>
      <c r="AJ165" s="12"/>
      <c r="AK165" s="4">
        <v>97.9</v>
      </c>
      <c r="AL165" s="20">
        <v>4.5990000000000002</v>
      </c>
      <c r="AM165" s="20">
        <v>6.5030000000000001</v>
      </c>
      <c r="AN165" s="20">
        <v>5.5510000000000002</v>
      </c>
      <c r="AO165" s="20">
        <f t="shared" si="57"/>
        <v>1.9039999999999999</v>
      </c>
      <c r="AP165" s="5">
        <v>549000</v>
      </c>
      <c r="AQ165" s="14">
        <v>2.8</v>
      </c>
      <c r="AR165" s="14">
        <v>39.1</v>
      </c>
      <c r="AS165" s="14">
        <v>44.7</v>
      </c>
      <c r="AT165" s="14">
        <v>53.5</v>
      </c>
      <c r="AU165" s="14">
        <v>53.5</v>
      </c>
      <c r="AV165" s="14">
        <v>24.7</v>
      </c>
      <c r="AW165" s="14">
        <v>29.7</v>
      </c>
      <c r="AX165" s="5">
        <v>4139.8654049999996</v>
      </c>
      <c r="AY165" s="5">
        <v>8675.7812090000007</v>
      </c>
      <c r="AZ165" s="5">
        <v>9221.0170319999997</v>
      </c>
      <c r="BB165" s="27">
        <v>1.3797760796161365</v>
      </c>
      <c r="BC165" s="20">
        <v>1.9192259150189315</v>
      </c>
      <c r="BI165" s="5">
        <v>5627</v>
      </c>
      <c r="BJ165" s="5">
        <v>7764</v>
      </c>
      <c r="BK165" s="5">
        <v>6695.5</v>
      </c>
      <c r="BL165" s="5">
        <v>4754</v>
      </c>
      <c r="BM165" s="5">
        <v>9124</v>
      </c>
      <c r="BN165" s="5">
        <v>5048.4311109999999</v>
      </c>
      <c r="BO165" s="5">
        <v>3544.3216109999998</v>
      </c>
      <c r="BP165" s="5">
        <v>3870</v>
      </c>
      <c r="BQ165" s="20">
        <v>46.21</v>
      </c>
      <c r="BR165" s="20">
        <v>46.21</v>
      </c>
      <c r="BS165" s="12">
        <v>95.192307692307693</v>
      </c>
      <c r="BT165" s="12">
        <v>99.428571428571431</v>
      </c>
      <c r="BU165" s="12">
        <v>93.043478260869563</v>
      </c>
      <c r="BV165" s="12">
        <v>86</v>
      </c>
      <c r="BW165" s="12">
        <v>86</v>
      </c>
      <c r="BX165" s="12" t="s">
        <v>404</v>
      </c>
      <c r="BY165" s="12">
        <v>17.115384615384617</v>
      </c>
      <c r="BZ165" s="12">
        <v>50.3</v>
      </c>
      <c r="CA165" s="12">
        <v>0.28985507246376813</v>
      </c>
      <c r="CB165" s="12">
        <v>88.4</v>
      </c>
      <c r="CC165" s="12">
        <v>88.4</v>
      </c>
      <c r="CD165" s="12" t="s">
        <v>404</v>
      </c>
      <c r="CE165" s="32">
        <v>73</v>
      </c>
      <c r="CI165" s="5"/>
      <c r="CU165" s="12"/>
      <c r="CV165" s="4">
        <v>2</v>
      </c>
      <c r="CY165" s="4">
        <v>57</v>
      </c>
      <c r="CZ165" s="4">
        <v>71</v>
      </c>
      <c r="DA165" s="4">
        <v>85</v>
      </c>
      <c r="DB165" s="4">
        <v>153</v>
      </c>
      <c r="DE165" s="4">
        <v>40</v>
      </c>
      <c r="DG165" s="12">
        <v>21.771320339999999</v>
      </c>
      <c r="DH165" s="12">
        <v>11.03880024</v>
      </c>
      <c r="DI165" s="12">
        <v>16.405060290000002</v>
      </c>
      <c r="DJ165" s="12">
        <v>-10.732520099999999</v>
      </c>
      <c r="DK165" s="4">
        <v>0.61</v>
      </c>
      <c r="DL165" s="4">
        <v>5.7</v>
      </c>
      <c r="DM165" s="4">
        <v>46</v>
      </c>
      <c r="DN165" s="16">
        <v>7.5463277334000003E-2</v>
      </c>
      <c r="DO165" s="4">
        <v>63.5</v>
      </c>
      <c r="DP165" s="4">
        <v>71.7</v>
      </c>
      <c r="DQ165" s="12">
        <v>73.8</v>
      </c>
      <c r="DR165" s="20">
        <v>0.38139534883720944</v>
      </c>
      <c r="DS165" s="49">
        <f t="shared" si="58"/>
        <v>0.47906976744186031</v>
      </c>
      <c r="DT165" s="20">
        <v>-3.3163909999999998E-2</v>
      </c>
      <c r="DU165" s="4">
        <v>61</v>
      </c>
      <c r="DV165" s="4">
        <v>15</v>
      </c>
      <c r="DW165" s="12">
        <v>12.6</v>
      </c>
      <c r="DX165" s="4">
        <f t="shared" si="47"/>
        <v>46</v>
      </c>
      <c r="DY165" s="49">
        <f t="shared" si="48"/>
        <v>0.75409836065573765</v>
      </c>
      <c r="DZ165" s="16">
        <f t="shared" si="49"/>
        <v>0.77966101694915257</v>
      </c>
      <c r="EA165" s="16">
        <f t="shared" si="50"/>
        <v>0.80701754385964908</v>
      </c>
      <c r="EB165" s="16">
        <f t="shared" si="51"/>
        <v>0.24594620662767427</v>
      </c>
      <c r="EC165" s="16">
        <f t="shared" si="52"/>
        <v>0.26550171416828972</v>
      </c>
      <c r="ED165" s="16">
        <f t="shared" si="53"/>
        <v>0.28911284221000105</v>
      </c>
      <c r="EE165" s="20">
        <f t="shared" si="54"/>
        <v>4.0666666666666664</v>
      </c>
      <c r="EF165" s="20">
        <f t="shared" si="55"/>
        <v>1.4028236630711013</v>
      </c>
      <c r="EG165" s="16">
        <v>-0.18942476999999999</v>
      </c>
      <c r="EH165" s="4">
        <v>143</v>
      </c>
      <c r="EI165" s="4">
        <v>73</v>
      </c>
      <c r="EJ165" s="4">
        <v>40</v>
      </c>
      <c r="EK165" s="32">
        <v>18</v>
      </c>
      <c r="EL165" s="4">
        <v>17</v>
      </c>
      <c r="EM165" s="55">
        <v>0.76712328767123283</v>
      </c>
      <c r="EN165" s="12">
        <v>3</v>
      </c>
      <c r="EO165" s="12">
        <v>5.3</v>
      </c>
      <c r="EP165" s="4" t="s">
        <v>722</v>
      </c>
      <c r="EQ165" s="20">
        <v>10.38</v>
      </c>
      <c r="ER165" s="4">
        <v>5.8</v>
      </c>
      <c r="ES165" s="4">
        <v>4.3</v>
      </c>
      <c r="ET165" s="4">
        <v>3.1</v>
      </c>
      <c r="EU165" s="4">
        <v>3.4</v>
      </c>
      <c r="EV165" s="4">
        <v>3.2</v>
      </c>
      <c r="EW165" s="20">
        <f t="shared" si="59"/>
        <v>3.9599999999999995</v>
      </c>
      <c r="EY165" s="4">
        <v>0.84099999999999997</v>
      </c>
      <c r="EZ165" s="4">
        <v>101</v>
      </c>
      <c r="FA165" s="4">
        <v>75.400000000000006</v>
      </c>
      <c r="FB165" s="4">
        <v>111</v>
      </c>
      <c r="FC165" s="4">
        <v>107</v>
      </c>
      <c r="FD165" s="4">
        <v>98</v>
      </c>
      <c r="FE165" s="4">
        <v>90</v>
      </c>
      <c r="FF165" s="4">
        <v>1.6</v>
      </c>
      <c r="FG165" s="4">
        <v>45</v>
      </c>
      <c r="FH165" s="4">
        <v>97.2</v>
      </c>
      <c r="FI165" s="4">
        <v>98.6</v>
      </c>
      <c r="FJ165" s="4">
        <v>107</v>
      </c>
      <c r="FK165" s="12">
        <v>66</v>
      </c>
      <c r="FM165" s="4">
        <v>107</v>
      </c>
      <c r="FN165" s="4">
        <v>102</v>
      </c>
      <c r="FO165" s="4">
        <v>0.57099999999999995</v>
      </c>
      <c r="FP165" s="12">
        <v>1</v>
      </c>
      <c r="FQ165" s="4">
        <v>0.2</v>
      </c>
      <c r="FR165" s="4">
        <v>30</v>
      </c>
      <c r="FS165" s="4">
        <v>35</v>
      </c>
      <c r="FT165" s="4">
        <v>38</v>
      </c>
      <c r="FU165" s="4">
        <v>29.7</v>
      </c>
      <c r="FV165" s="12">
        <v>19.399999999999999</v>
      </c>
      <c r="FW165" s="4">
        <v>39</v>
      </c>
      <c r="FX165" s="4">
        <v>40</v>
      </c>
    </row>
    <row r="166" spans="1:180">
      <c r="A166" s="4" t="s">
        <v>723</v>
      </c>
      <c r="B166" s="4" t="s">
        <v>4</v>
      </c>
      <c r="C166" s="4">
        <v>0</v>
      </c>
      <c r="D166" s="4">
        <v>0</v>
      </c>
      <c r="E166" s="4">
        <v>1</v>
      </c>
      <c r="F166" s="4">
        <v>0</v>
      </c>
      <c r="G166" s="4">
        <v>0</v>
      </c>
      <c r="H166" s="4">
        <v>0</v>
      </c>
      <c r="I166" s="4">
        <v>0</v>
      </c>
      <c r="J166" s="4">
        <v>0</v>
      </c>
      <c r="K166" s="4">
        <v>0</v>
      </c>
      <c r="L166" s="4">
        <v>0</v>
      </c>
      <c r="M166" s="4">
        <v>0</v>
      </c>
      <c r="N166" s="4">
        <v>1</v>
      </c>
      <c r="O166" s="4">
        <v>1</v>
      </c>
      <c r="P166" s="4">
        <v>0</v>
      </c>
      <c r="Q166" s="4">
        <v>0</v>
      </c>
      <c r="R166" s="20">
        <v>7.8571428571428568</v>
      </c>
      <c r="S166" s="20">
        <v>2.8571428571428571E-2</v>
      </c>
      <c r="T166" s="4">
        <v>2.78</v>
      </c>
      <c r="U166" s="5">
        <v>9156000</v>
      </c>
      <c r="V166" s="12">
        <v>2.2000000000000002</v>
      </c>
      <c r="W166" s="12">
        <v>7.1</v>
      </c>
      <c r="X166" s="12">
        <v>7.1</v>
      </c>
      <c r="Y166" s="12">
        <v>5.3</v>
      </c>
      <c r="Z166" s="12">
        <v>3</v>
      </c>
      <c r="AA166" s="12">
        <v>3</v>
      </c>
      <c r="AB166" s="12">
        <v>5.05</v>
      </c>
      <c r="AC166" s="12">
        <v>1.5</v>
      </c>
      <c r="AD166" s="12">
        <v>3.6</v>
      </c>
      <c r="AE166" s="12">
        <v>-4.0999999999999996</v>
      </c>
      <c r="AF166" s="12">
        <v>36</v>
      </c>
      <c r="AG166" s="12">
        <v>57.9</v>
      </c>
      <c r="AH166" s="12">
        <v>46.95</v>
      </c>
      <c r="AI166" s="12">
        <v>21.9</v>
      </c>
      <c r="AJ166" s="12"/>
      <c r="AK166" s="12">
        <v>65.2</v>
      </c>
      <c r="AL166" s="20">
        <v>0.44600000000000001</v>
      </c>
      <c r="AM166" s="20">
        <v>2.4780000000000002</v>
      </c>
      <c r="AN166" s="20">
        <v>1.4620000000000002</v>
      </c>
      <c r="AO166" s="20">
        <f t="shared" si="57"/>
        <v>2.032</v>
      </c>
      <c r="AP166" s="5">
        <v>3459000</v>
      </c>
      <c r="AQ166" s="14">
        <v>2.7</v>
      </c>
      <c r="AR166" s="14">
        <v>34.299999999999997</v>
      </c>
      <c r="AS166" s="14">
        <v>39.6</v>
      </c>
      <c r="AT166" s="14">
        <v>48</v>
      </c>
      <c r="AU166" s="14">
        <v>51.7</v>
      </c>
      <c r="AV166" s="14">
        <v>20.100000000000001</v>
      </c>
      <c r="AW166" s="14">
        <v>23.5</v>
      </c>
      <c r="AY166" s="5">
        <v>5672.3978649999999</v>
      </c>
      <c r="AZ166" s="5">
        <v>6377.9327439999997</v>
      </c>
      <c r="BB166" s="27">
        <v>2.6430517711171664</v>
      </c>
      <c r="BC166" s="20">
        <v>3.8156384505021519</v>
      </c>
      <c r="BI166" s="5">
        <v>1101</v>
      </c>
      <c r="BJ166" s="5">
        <v>2910</v>
      </c>
      <c r="BK166" s="5">
        <v>2005.5</v>
      </c>
      <c r="BL166" s="5">
        <v>1394</v>
      </c>
      <c r="BM166" s="5">
        <v>5319</v>
      </c>
      <c r="BN166" s="5">
        <v>3643.872879</v>
      </c>
      <c r="BO166" s="5">
        <v>1362.481777</v>
      </c>
      <c r="BP166" s="5">
        <v>1930</v>
      </c>
      <c r="BQ166" s="20">
        <v>42.51</v>
      </c>
      <c r="BR166" s="20">
        <v>49.11</v>
      </c>
      <c r="CE166" s="32">
        <v>54</v>
      </c>
      <c r="CF166" s="32">
        <v>246</v>
      </c>
      <c r="CG166" s="27">
        <v>0.21951219512195122</v>
      </c>
      <c r="CH166" s="5">
        <v>220000</v>
      </c>
      <c r="CI166" s="5"/>
      <c r="CK166" s="12">
        <v>9.8000000000000007</v>
      </c>
      <c r="CU166" s="12"/>
      <c r="CV166" s="4">
        <v>2</v>
      </c>
      <c r="CW166" s="4">
        <v>2</v>
      </c>
      <c r="CX166" s="20">
        <v>-0.75006365408004738</v>
      </c>
      <c r="CY166" s="4">
        <v>46</v>
      </c>
      <c r="CZ166" s="4">
        <v>74</v>
      </c>
      <c r="DA166" s="4">
        <v>98</v>
      </c>
      <c r="DB166" s="4">
        <v>208</v>
      </c>
      <c r="DC166" s="4">
        <v>22</v>
      </c>
      <c r="DD166" s="4">
        <v>10</v>
      </c>
      <c r="DE166" s="4">
        <v>42</v>
      </c>
      <c r="DF166" s="4">
        <v>7</v>
      </c>
      <c r="DG166" s="12">
        <v>55.781650540000001</v>
      </c>
      <c r="DH166" s="12">
        <v>28.144199369999999</v>
      </c>
      <c r="DI166" s="12">
        <v>41.962924954999998</v>
      </c>
      <c r="DJ166" s="12">
        <v>-27.637451170000002</v>
      </c>
      <c r="DK166" s="4">
        <v>0.57999999999999996</v>
      </c>
      <c r="DL166" s="4">
        <v>0.6</v>
      </c>
      <c r="DM166" s="4">
        <v>60</v>
      </c>
      <c r="DN166" s="16">
        <v>0.25177754972999999</v>
      </c>
      <c r="DO166" s="4">
        <v>48.4</v>
      </c>
      <c r="DP166" s="12">
        <v>68</v>
      </c>
      <c r="DQ166" s="12">
        <v>69.5</v>
      </c>
      <c r="DR166" s="20">
        <v>0.53551912568306015</v>
      </c>
      <c r="DS166" s="49">
        <f t="shared" si="58"/>
        <v>0.57650273224043713</v>
      </c>
      <c r="DT166" s="20">
        <v>9.8642770000000005E-2</v>
      </c>
      <c r="DU166" s="4">
        <v>170</v>
      </c>
      <c r="DV166" s="4">
        <v>28</v>
      </c>
      <c r="DW166" s="12">
        <v>30.26</v>
      </c>
      <c r="DX166" s="4">
        <f t="shared" si="47"/>
        <v>142</v>
      </c>
      <c r="DY166" s="49">
        <f t="shared" si="48"/>
        <v>0.83529411764705885</v>
      </c>
      <c r="DZ166" s="16">
        <f t="shared" si="49"/>
        <v>0.84523809523809523</v>
      </c>
      <c r="EA166" s="16">
        <f t="shared" si="50"/>
        <v>0.85542168674698793</v>
      </c>
      <c r="EB166" s="16">
        <f t="shared" si="51"/>
        <v>0.31621015262924645</v>
      </c>
      <c r="EC166" s="16">
        <f t="shared" si="52"/>
        <v>0.32751216840682373</v>
      </c>
      <c r="ED166" s="16">
        <f t="shared" si="53"/>
        <v>0.33986147510224796</v>
      </c>
      <c r="EE166" s="20">
        <f t="shared" si="54"/>
        <v>6.0714285714285712</v>
      </c>
      <c r="EF166" s="20">
        <f t="shared" si="55"/>
        <v>1.8035939268750583</v>
      </c>
      <c r="EG166" s="16">
        <v>-0.93032400000000004</v>
      </c>
      <c r="EH166" s="4">
        <v>97</v>
      </c>
      <c r="EI166" s="4">
        <v>254</v>
      </c>
      <c r="EJ166" s="4">
        <v>100</v>
      </c>
      <c r="EK166" s="32">
        <v>37</v>
      </c>
      <c r="EL166" s="4">
        <v>35</v>
      </c>
      <c r="EM166" s="55">
        <v>0.86220472440944884</v>
      </c>
      <c r="EN166" s="12">
        <v>4.7</v>
      </c>
      <c r="EO166" s="12">
        <v>6.6</v>
      </c>
      <c r="EP166" s="4" t="s">
        <v>724</v>
      </c>
      <c r="EQ166" s="20">
        <v>36.5</v>
      </c>
      <c r="ER166" s="4">
        <v>4.3</v>
      </c>
      <c r="ES166" s="4">
        <v>4.3</v>
      </c>
      <c r="ET166" s="4">
        <v>2.8</v>
      </c>
      <c r="EU166" s="4">
        <v>3.1</v>
      </c>
      <c r="EV166" s="4">
        <v>3.4</v>
      </c>
      <c r="EW166" s="20">
        <f t="shared" si="59"/>
        <v>3.5799999999999996</v>
      </c>
      <c r="EY166" s="4">
        <v>0.66800000000000004</v>
      </c>
      <c r="EZ166" s="4">
        <v>98</v>
      </c>
      <c r="FA166" s="4">
        <v>69.400000000000006</v>
      </c>
      <c r="FB166" s="4">
        <v>128</v>
      </c>
      <c r="FC166" s="4">
        <v>103</v>
      </c>
      <c r="FD166" s="4">
        <v>69</v>
      </c>
      <c r="FE166" s="4">
        <v>170</v>
      </c>
      <c r="FF166" s="4">
        <v>2.8</v>
      </c>
      <c r="FG166" s="4">
        <v>43</v>
      </c>
      <c r="FH166" s="4">
        <v>50.4</v>
      </c>
      <c r="FI166" s="4">
        <v>77.900000000000006</v>
      </c>
      <c r="FJ166" s="4">
        <v>473</v>
      </c>
      <c r="FK166" s="4">
        <v>55.5</v>
      </c>
      <c r="FM166" s="4">
        <v>172</v>
      </c>
      <c r="FN166" s="4">
        <v>79</v>
      </c>
      <c r="FO166" s="16">
        <v>0.26</v>
      </c>
      <c r="FR166" s="4">
        <v>24</v>
      </c>
      <c r="FS166" s="4">
        <v>29</v>
      </c>
      <c r="FT166" s="4">
        <v>15</v>
      </c>
      <c r="FU166" s="4">
        <v>24.5</v>
      </c>
      <c r="FV166" s="12">
        <v>7.4</v>
      </c>
      <c r="FW166" s="4">
        <v>75</v>
      </c>
      <c r="FX166" s="4">
        <v>81</v>
      </c>
    </row>
    <row r="167" spans="1:180">
      <c r="A167" s="4" t="s">
        <v>725</v>
      </c>
      <c r="B167" s="4" t="s">
        <v>407</v>
      </c>
      <c r="C167" s="4">
        <v>0</v>
      </c>
      <c r="D167" s="4">
        <v>0</v>
      </c>
      <c r="E167" s="4">
        <v>1</v>
      </c>
      <c r="F167" s="4">
        <v>0</v>
      </c>
      <c r="G167" s="4">
        <v>0</v>
      </c>
      <c r="H167" s="4">
        <v>0</v>
      </c>
      <c r="I167" s="4">
        <v>0</v>
      </c>
      <c r="J167" s="4">
        <v>0</v>
      </c>
      <c r="K167" s="4">
        <v>0</v>
      </c>
      <c r="L167" s="4">
        <v>0</v>
      </c>
      <c r="M167" s="4">
        <v>0</v>
      </c>
      <c r="N167" s="4">
        <v>1</v>
      </c>
      <c r="O167" s="4">
        <v>1</v>
      </c>
      <c r="P167" s="4">
        <v>0</v>
      </c>
      <c r="Q167" s="4">
        <v>0</v>
      </c>
      <c r="R167" s="20">
        <v>1.0588235294117647</v>
      </c>
      <c r="S167" s="20">
        <v>7.7941176470588234</v>
      </c>
      <c r="T167" s="4">
        <v>4.68</v>
      </c>
      <c r="U167" s="5">
        <v>61797000</v>
      </c>
      <c r="V167" s="12">
        <v>2.1</v>
      </c>
      <c r="W167" s="12">
        <v>6.3</v>
      </c>
      <c r="X167" s="12">
        <v>6.3</v>
      </c>
      <c r="Y167" s="12">
        <v>4.3</v>
      </c>
      <c r="Z167" s="12">
        <v>3.2</v>
      </c>
      <c r="AA167" s="12">
        <v>2.6</v>
      </c>
      <c r="AB167" s="12">
        <v>4.45</v>
      </c>
      <c r="AC167" s="12">
        <v>1.9</v>
      </c>
      <c r="AD167" s="12">
        <v>3.1</v>
      </c>
      <c r="AE167" s="12">
        <v>-3.7</v>
      </c>
      <c r="AF167" s="12">
        <v>29.7</v>
      </c>
      <c r="AG167" s="12">
        <v>61.2</v>
      </c>
      <c r="AH167" s="12">
        <v>45.45</v>
      </c>
      <c r="AI167" s="12">
        <v>31.5</v>
      </c>
      <c r="AJ167" s="12"/>
      <c r="AK167" s="4">
        <v>81.599999999999994</v>
      </c>
      <c r="AL167" s="20">
        <v>1.9450000000000001</v>
      </c>
      <c r="AM167" s="20">
        <v>3.294</v>
      </c>
      <c r="AN167" s="20">
        <v>2.6194999999999999</v>
      </c>
      <c r="AO167" s="20">
        <f t="shared" si="57"/>
        <v>1.349</v>
      </c>
      <c r="AP167" s="5">
        <v>28611000</v>
      </c>
      <c r="AQ167" s="14">
        <v>2.5</v>
      </c>
      <c r="AR167" s="14">
        <v>42.1</v>
      </c>
      <c r="AS167" s="14">
        <v>48</v>
      </c>
      <c r="AT167" s="14">
        <v>53.6</v>
      </c>
      <c r="AU167" s="14">
        <v>58.2</v>
      </c>
      <c r="AV167" s="14">
        <v>30.4</v>
      </c>
      <c r="AW167" s="14">
        <v>34.1</v>
      </c>
      <c r="AX167" s="5">
        <v>2649.8808589999999</v>
      </c>
      <c r="AY167" s="5">
        <v>17219.505819999998</v>
      </c>
      <c r="AZ167" s="5">
        <v>19600.06378</v>
      </c>
      <c r="BA167" s="20">
        <v>2.3670183231538036</v>
      </c>
      <c r="BB167" s="27">
        <v>2.3064118372379778</v>
      </c>
      <c r="BC167" s="20">
        <v>3.1114439784301977</v>
      </c>
      <c r="BG167" s="5">
        <v>1801</v>
      </c>
      <c r="BH167" s="5">
        <v>4263</v>
      </c>
      <c r="BI167" s="5">
        <v>1622</v>
      </c>
      <c r="BJ167" s="5">
        <v>3741</v>
      </c>
      <c r="BK167" s="5">
        <v>2681.5</v>
      </c>
      <c r="BL167" s="5">
        <v>1669</v>
      </c>
      <c r="BM167" s="5">
        <v>5193</v>
      </c>
      <c r="BN167" s="5">
        <v>4524.6066209999999</v>
      </c>
      <c r="BO167" s="5">
        <v>1964.519552</v>
      </c>
      <c r="BP167" s="5">
        <v>2830</v>
      </c>
      <c r="BQ167" s="20">
        <v>50.36</v>
      </c>
      <c r="BR167" s="20">
        <v>50.36</v>
      </c>
      <c r="CE167" s="32">
        <v>85</v>
      </c>
      <c r="CF167" s="32">
        <v>79</v>
      </c>
      <c r="CG167" s="27">
        <v>1.0759493670886076</v>
      </c>
      <c r="CH167" s="5">
        <v>2667000</v>
      </c>
      <c r="CI167" s="5">
        <v>1493000</v>
      </c>
      <c r="CK167" s="12">
        <v>22</v>
      </c>
      <c r="CL167" s="12">
        <v>33.700000000000003</v>
      </c>
      <c r="CN167" s="12">
        <v>14.1</v>
      </c>
      <c r="CO167" s="12">
        <v>21</v>
      </c>
      <c r="CU167" s="12"/>
      <c r="CV167" s="4">
        <v>3</v>
      </c>
      <c r="CW167" s="4">
        <v>2</v>
      </c>
      <c r="CX167" s="20">
        <v>-2.6232395188368049E-2</v>
      </c>
      <c r="CY167" s="4">
        <v>44</v>
      </c>
      <c r="CZ167" s="4">
        <v>65</v>
      </c>
      <c r="DA167" s="4">
        <v>83</v>
      </c>
      <c r="DB167" s="4">
        <v>102</v>
      </c>
      <c r="DF167" s="4">
        <v>14</v>
      </c>
      <c r="DG167" s="12">
        <v>78.716400149999998</v>
      </c>
      <c r="DH167" s="12">
        <v>53.07479858</v>
      </c>
      <c r="DI167" s="12">
        <v>65.895599364999995</v>
      </c>
      <c r="DJ167" s="12">
        <v>-25.641601569999999</v>
      </c>
      <c r="DK167" s="4">
        <v>0.52</v>
      </c>
      <c r="DL167" s="4">
        <v>7.3</v>
      </c>
      <c r="DM167" s="4">
        <v>92</v>
      </c>
      <c r="DN167" s="16">
        <v>0.60623951415799993</v>
      </c>
      <c r="DO167" s="4">
        <v>50.1</v>
      </c>
      <c r="DP167" s="4">
        <v>66.7</v>
      </c>
      <c r="DQ167" s="12">
        <v>69</v>
      </c>
      <c r="DR167" s="20">
        <v>0.47564469914040119</v>
      </c>
      <c r="DS167" s="49">
        <f t="shared" si="58"/>
        <v>0.54154727793696278</v>
      </c>
      <c r="DT167" s="20">
        <v>5.5847500000000001E-2</v>
      </c>
      <c r="DU167" s="4">
        <v>163</v>
      </c>
      <c r="DV167" s="4">
        <v>41</v>
      </c>
      <c r="DW167" s="12">
        <v>42.1</v>
      </c>
      <c r="DX167" s="4">
        <f t="shared" si="47"/>
        <v>122</v>
      </c>
      <c r="DY167" s="49">
        <f t="shared" si="48"/>
        <v>0.74846625766871167</v>
      </c>
      <c r="DZ167" s="16">
        <f t="shared" si="49"/>
        <v>0.75776397515527949</v>
      </c>
      <c r="EA167" s="16">
        <f t="shared" si="50"/>
        <v>0.76729559748427678</v>
      </c>
      <c r="EB167" s="16">
        <f t="shared" si="51"/>
        <v>0.24197594144500495</v>
      </c>
      <c r="EC167" s="16">
        <f t="shared" si="52"/>
        <v>0.24887123973184458</v>
      </c>
      <c r="ED167" s="16">
        <f t="shared" si="53"/>
        <v>0.2562204200418472</v>
      </c>
      <c r="EE167" s="20">
        <f t="shared" si="54"/>
        <v>3.975609756097561</v>
      </c>
      <c r="EF167" s="20">
        <f t="shared" si="55"/>
        <v>1.3801781341024544</v>
      </c>
      <c r="EG167" s="16">
        <v>-0.49295419000000001</v>
      </c>
      <c r="EH167" s="4">
        <v>82</v>
      </c>
      <c r="EI167" s="4">
        <v>219</v>
      </c>
      <c r="EJ167" s="4">
        <v>133</v>
      </c>
      <c r="EK167" s="32">
        <v>50</v>
      </c>
      <c r="EL167" s="4">
        <v>47</v>
      </c>
      <c r="EM167" s="55">
        <v>0.78538812785388123</v>
      </c>
      <c r="EN167" s="12">
        <v>2.5</v>
      </c>
      <c r="EO167" s="12">
        <v>6.5</v>
      </c>
      <c r="EP167" s="4" t="s">
        <v>726</v>
      </c>
      <c r="EQ167" s="20">
        <v>39.549999999999997</v>
      </c>
      <c r="ER167" s="4">
        <v>4.2</v>
      </c>
      <c r="ES167" s="4">
        <v>4.5999999999999996</v>
      </c>
      <c r="ET167" s="4">
        <v>3.8</v>
      </c>
      <c r="EU167" s="4">
        <v>2.2999999999999998</v>
      </c>
      <c r="EV167" s="4">
        <v>2.8</v>
      </c>
      <c r="EW167" s="20">
        <f t="shared" si="59"/>
        <v>3.5400000000000005</v>
      </c>
      <c r="EX167" s="4">
        <v>36</v>
      </c>
      <c r="EY167" s="4">
        <v>0.73699999999999999</v>
      </c>
      <c r="EZ167" s="4">
        <v>105</v>
      </c>
      <c r="FA167" s="4">
        <v>70.599999999999994</v>
      </c>
      <c r="FB167" s="4">
        <v>121</v>
      </c>
      <c r="FC167" s="4">
        <v>95</v>
      </c>
      <c r="FD167" s="4">
        <v>76</v>
      </c>
      <c r="FE167" s="4">
        <v>180</v>
      </c>
      <c r="FF167" s="4">
        <v>1.9</v>
      </c>
      <c r="FG167" s="4">
        <v>36</v>
      </c>
      <c r="FH167" s="4">
        <v>71.099999999999994</v>
      </c>
      <c r="FI167" s="4">
        <v>91.7</v>
      </c>
      <c r="FJ167" s="4">
        <v>209</v>
      </c>
      <c r="FK167" s="4">
        <v>33.1</v>
      </c>
      <c r="FM167" s="4">
        <v>115</v>
      </c>
      <c r="FN167" s="4">
        <v>68</v>
      </c>
      <c r="FO167" s="16">
        <v>0.25</v>
      </c>
      <c r="FP167" s="4">
        <v>25.1</v>
      </c>
      <c r="FQ167" s="4">
        <v>8.1</v>
      </c>
      <c r="FR167" s="4">
        <v>38</v>
      </c>
      <c r="FS167" s="4">
        <v>33</v>
      </c>
      <c r="FT167" s="4">
        <v>49</v>
      </c>
      <c r="FU167" s="4">
        <v>33.200000000000003</v>
      </c>
      <c r="FV167" s="12">
        <v>2.4</v>
      </c>
      <c r="FW167" s="4">
        <v>66</v>
      </c>
      <c r="FX167" s="4">
        <v>74</v>
      </c>
    </row>
    <row r="168" spans="1:180">
      <c r="A168" s="4" t="s">
        <v>727</v>
      </c>
      <c r="B168" s="4" t="s">
        <v>403</v>
      </c>
      <c r="C168" s="4">
        <v>0</v>
      </c>
      <c r="D168" s="4">
        <v>1</v>
      </c>
      <c r="E168" s="4">
        <v>0</v>
      </c>
      <c r="F168" s="4">
        <v>0</v>
      </c>
      <c r="G168" s="4">
        <v>0</v>
      </c>
      <c r="H168" s="4">
        <v>0</v>
      </c>
      <c r="I168" s="4">
        <v>0</v>
      </c>
      <c r="J168" s="4">
        <v>0</v>
      </c>
      <c r="K168" s="4">
        <v>0</v>
      </c>
      <c r="L168" s="4">
        <v>0</v>
      </c>
      <c r="M168" s="4">
        <v>0</v>
      </c>
      <c r="N168" s="4">
        <v>0</v>
      </c>
      <c r="O168" s="4">
        <v>0</v>
      </c>
      <c r="P168" s="4">
        <v>0</v>
      </c>
      <c r="Q168" s="4">
        <v>1</v>
      </c>
      <c r="U168" s="5">
        <v>4155000</v>
      </c>
      <c r="V168" s="12">
        <v>2.4</v>
      </c>
      <c r="W168" s="12">
        <v>6.4</v>
      </c>
      <c r="X168" s="12">
        <v>6.4</v>
      </c>
      <c r="Y168" s="12">
        <v>5.0999999999999996</v>
      </c>
      <c r="Z168" s="12">
        <v>3.8</v>
      </c>
      <c r="AA168" s="12">
        <v>3.7</v>
      </c>
      <c r="AB168" s="12">
        <v>5.05</v>
      </c>
      <c r="AC168" s="12">
        <v>1.1000000000000001</v>
      </c>
      <c r="AD168" s="12">
        <v>2</v>
      </c>
      <c r="AE168" s="12">
        <v>-2.7</v>
      </c>
      <c r="AF168" s="12">
        <v>46.4</v>
      </c>
      <c r="AG168" s="12">
        <v>44.9</v>
      </c>
      <c r="AH168" s="12">
        <v>45.65</v>
      </c>
      <c r="AI168" s="12">
        <v>-1.5</v>
      </c>
      <c r="AJ168" s="12"/>
      <c r="AK168" s="4">
        <v>97.7</v>
      </c>
      <c r="AL168" s="20"/>
      <c r="AM168" s="20"/>
      <c r="AN168" s="20"/>
      <c r="AO168" s="20"/>
      <c r="AP168" s="5">
        <v>1750000</v>
      </c>
      <c r="AQ168" s="14">
        <v>2.5</v>
      </c>
      <c r="AR168" s="14">
        <v>41.4</v>
      </c>
      <c r="AS168" s="14">
        <v>43.4</v>
      </c>
      <c r="AT168" s="14">
        <v>44.6</v>
      </c>
      <c r="AU168" s="14">
        <v>46.5</v>
      </c>
      <c r="AV168" s="14">
        <v>38.200000000000003</v>
      </c>
      <c r="AW168" s="14">
        <v>37.9</v>
      </c>
      <c r="BB168" s="27"/>
      <c r="BI168" s="5"/>
      <c r="BJ168" s="5"/>
      <c r="BK168" s="5"/>
      <c r="BL168" s="5"/>
      <c r="BM168" s="5">
        <v>3469</v>
      </c>
      <c r="BN168" s="5">
        <v>1509.2788390000001</v>
      </c>
      <c r="BO168" s="5"/>
      <c r="BP168" s="5">
        <v>940</v>
      </c>
      <c r="CI168" s="5"/>
      <c r="CU168" s="12"/>
      <c r="DB168" s="4">
        <v>123</v>
      </c>
      <c r="DG168" s="12">
        <v>46.851295469999997</v>
      </c>
      <c r="DH168" s="12">
        <v>37.229599</v>
      </c>
      <c r="DI168" s="12">
        <v>42.040447235000002</v>
      </c>
      <c r="DJ168" s="12">
        <v>-9.6216964699999963</v>
      </c>
      <c r="DM168" s="4">
        <v>5</v>
      </c>
      <c r="DN168" s="16">
        <v>2.10202236175E-2</v>
      </c>
      <c r="DP168" s="4">
        <v>65.099999999999994</v>
      </c>
      <c r="DQ168" s="12">
        <v>65.400000000000006</v>
      </c>
      <c r="DR168" s="20"/>
      <c r="DT168" s="20" t="s">
        <v>427</v>
      </c>
      <c r="DU168" s="4">
        <v>100</v>
      </c>
      <c r="DV168" s="4">
        <v>57</v>
      </c>
      <c r="DW168" s="12">
        <v>41.1</v>
      </c>
      <c r="DX168" s="4">
        <f t="shared" si="47"/>
        <v>43</v>
      </c>
      <c r="DY168" s="49">
        <f t="shared" si="48"/>
        <v>0.43</v>
      </c>
      <c r="DZ168" s="16">
        <f t="shared" si="49"/>
        <v>0.43877551020408162</v>
      </c>
      <c r="EA168" s="16">
        <f t="shared" si="50"/>
        <v>0.44791666666666669</v>
      </c>
      <c r="EB168" s="16">
        <f t="shared" si="51"/>
        <v>9.8551955768163058E-2</v>
      </c>
      <c r="EC168" s="16">
        <f t="shared" si="52"/>
        <v>0.10139105050783041</v>
      </c>
      <c r="ED168" s="16">
        <f t="shared" si="53"/>
        <v>0.10439696871245899</v>
      </c>
      <c r="EE168" s="20">
        <f t="shared" si="54"/>
        <v>1.7543859649122806</v>
      </c>
      <c r="EF168" s="20">
        <f t="shared" si="55"/>
        <v>0.56211891815354154</v>
      </c>
      <c r="EG168" s="16">
        <v>0.48724400000000001</v>
      </c>
      <c r="EH168" s="4">
        <v>58</v>
      </c>
      <c r="EI168" s="4">
        <v>150</v>
      </c>
      <c r="EJ168" s="4">
        <v>95</v>
      </c>
      <c r="EK168" s="32">
        <v>85</v>
      </c>
      <c r="EL168" s="4">
        <v>78</v>
      </c>
      <c r="EM168" s="55">
        <v>0.48</v>
      </c>
      <c r="EN168" s="12">
        <v>2.2999999999999998</v>
      </c>
      <c r="EO168" s="12">
        <v>1.2</v>
      </c>
      <c r="EP168" s="4" t="s">
        <v>728</v>
      </c>
      <c r="EQ168" s="20">
        <v>37.58</v>
      </c>
      <c r="EY168" s="4">
        <v>0.71199999999999997</v>
      </c>
      <c r="EZ168" s="4">
        <v>103</v>
      </c>
      <c r="FA168" s="4">
        <v>68.099999999999994</v>
      </c>
      <c r="FB168" s="4">
        <v>108</v>
      </c>
      <c r="FC168" s="4">
        <v>111</v>
      </c>
      <c r="FD168" s="4" t="s">
        <v>516</v>
      </c>
      <c r="FE168" s="4">
        <v>55</v>
      </c>
      <c r="FF168" s="4">
        <v>3.8</v>
      </c>
      <c r="FG168" s="4">
        <v>60</v>
      </c>
      <c r="FH168" s="4">
        <v>97.7</v>
      </c>
      <c r="FI168" s="4">
        <v>97.7</v>
      </c>
      <c r="FR168" s="4">
        <v>46</v>
      </c>
      <c r="FS168" s="4">
        <v>45</v>
      </c>
      <c r="FU168" s="4">
        <v>38.200000000000003</v>
      </c>
      <c r="FV168" s="12">
        <v>18</v>
      </c>
      <c r="FW168" s="4">
        <v>86</v>
      </c>
      <c r="FX168" s="4">
        <v>85</v>
      </c>
    </row>
    <row r="169" spans="1:180">
      <c r="A169" s="4" t="s">
        <v>729</v>
      </c>
      <c r="B169" s="4" t="s">
        <v>4</v>
      </c>
      <c r="C169" s="4">
        <v>0</v>
      </c>
      <c r="D169" s="4">
        <v>0</v>
      </c>
      <c r="E169" s="4">
        <v>0</v>
      </c>
      <c r="F169" s="4">
        <v>1</v>
      </c>
      <c r="G169" s="4">
        <v>0</v>
      </c>
      <c r="H169" s="4">
        <v>0</v>
      </c>
      <c r="I169" s="4">
        <v>0</v>
      </c>
      <c r="J169" s="4">
        <v>0</v>
      </c>
      <c r="K169" s="4">
        <v>0</v>
      </c>
      <c r="L169" s="4">
        <v>0</v>
      </c>
      <c r="M169" s="4">
        <v>0</v>
      </c>
      <c r="N169" s="4">
        <v>1</v>
      </c>
      <c r="O169" s="4">
        <v>0</v>
      </c>
      <c r="P169" s="4">
        <v>0</v>
      </c>
      <c r="Q169" s="4">
        <v>0</v>
      </c>
      <c r="R169" s="20">
        <v>5.0344827586206895</v>
      </c>
      <c r="S169" s="20">
        <v>1.5172413793103448</v>
      </c>
      <c r="T169" s="4">
        <v>2.35</v>
      </c>
      <c r="U169" s="5">
        <v>20256000</v>
      </c>
      <c r="V169" s="12">
        <v>2.8</v>
      </c>
      <c r="W169" s="12">
        <v>6.9</v>
      </c>
      <c r="X169" s="12">
        <v>6.9</v>
      </c>
      <c r="Y169" s="12">
        <v>7</v>
      </c>
      <c r="Z169" s="12">
        <v>7</v>
      </c>
      <c r="AA169" s="12">
        <v>7.1</v>
      </c>
      <c r="AB169" s="12">
        <v>7</v>
      </c>
      <c r="AC169" s="12">
        <v>-0.1</v>
      </c>
      <c r="AD169" s="12">
        <v>-0.1</v>
      </c>
      <c r="AE169" s="12">
        <v>0.19999999999999929</v>
      </c>
      <c r="AF169" s="12">
        <v>5.0999999999999996</v>
      </c>
      <c r="AG169" s="12">
        <v>11.2</v>
      </c>
      <c r="AH169" s="12">
        <v>8.15</v>
      </c>
      <c r="AI169" s="12">
        <v>6.1</v>
      </c>
      <c r="AJ169" s="12"/>
      <c r="AK169" s="4">
        <v>61.1</v>
      </c>
      <c r="AL169" s="20">
        <v>1.1499999999999999</v>
      </c>
      <c r="AM169" s="20">
        <v>1.917</v>
      </c>
      <c r="AN169" s="20">
        <v>1.5335000000000001</v>
      </c>
      <c r="AO169" s="20">
        <f>AM169-AL169</f>
        <v>0.76700000000000013</v>
      </c>
      <c r="AP169" s="5">
        <v>10084000</v>
      </c>
      <c r="AQ169" s="14">
        <v>-0.1</v>
      </c>
      <c r="AR169" s="14">
        <v>51.7</v>
      </c>
      <c r="AS169" s="14">
        <v>49</v>
      </c>
      <c r="AT169" s="14">
        <v>54.3</v>
      </c>
      <c r="AU169" s="14">
        <v>52.5</v>
      </c>
      <c r="AV169" s="14">
        <v>49.1</v>
      </c>
      <c r="AW169" s="14">
        <v>47.2</v>
      </c>
      <c r="AX169" s="5">
        <v>571.64608129999999</v>
      </c>
      <c r="AY169" s="5">
        <v>887.94193659999996</v>
      </c>
      <c r="AZ169" s="5">
        <v>979.90425400000004</v>
      </c>
      <c r="BB169" s="27">
        <v>0.9264214046822743</v>
      </c>
      <c r="BC169" s="20">
        <v>3.6927223719676552</v>
      </c>
      <c r="BI169" s="5">
        <v>598</v>
      </c>
      <c r="BJ169" s="5">
        <v>554</v>
      </c>
      <c r="BK169" s="5">
        <v>576</v>
      </c>
      <c r="BL169" s="5">
        <v>371</v>
      </c>
      <c r="BM169" s="5">
        <v>1370</v>
      </c>
      <c r="BN169" s="5">
        <v>786.68993599999999</v>
      </c>
      <c r="BO169" s="5">
        <v>586.30835439999998</v>
      </c>
      <c r="BP169" s="5">
        <v>300</v>
      </c>
      <c r="BQ169" s="20">
        <v>36.89</v>
      </c>
      <c r="BR169" s="20">
        <v>43.49</v>
      </c>
      <c r="CE169" s="32">
        <v>4</v>
      </c>
      <c r="CF169" s="32">
        <v>14</v>
      </c>
      <c r="CG169" s="27">
        <v>0.2857142857142857</v>
      </c>
      <c r="CH169" s="5">
        <v>63000</v>
      </c>
      <c r="CI169" s="5">
        <v>102000</v>
      </c>
      <c r="CJ169" s="4">
        <v>-38.299999999999997</v>
      </c>
      <c r="CK169" s="12">
        <v>3.9</v>
      </c>
      <c r="CM169" s="12">
        <v>6.8</v>
      </c>
      <c r="CN169" s="12">
        <v>7.8</v>
      </c>
      <c r="CP169" s="4">
        <v>10.199999999999999</v>
      </c>
      <c r="CU169" s="12">
        <v>25</v>
      </c>
      <c r="CV169" s="4">
        <v>2</v>
      </c>
      <c r="CW169" s="4">
        <v>3</v>
      </c>
      <c r="CX169" s="20">
        <v>-0.75438791559236373</v>
      </c>
      <c r="CY169" s="4">
        <v>15</v>
      </c>
      <c r="CZ169" s="4">
        <v>23</v>
      </c>
      <c r="DA169" s="4">
        <v>35</v>
      </c>
      <c r="DB169" s="4">
        <v>77</v>
      </c>
      <c r="DD169" s="4">
        <v>16</v>
      </c>
      <c r="DF169" s="4">
        <v>24</v>
      </c>
      <c r="DG169" s="12">
        <v>92.706199650000002</v>
      </c>
      <c r="DH169" s="12">
        <v>84.528800959999998</v>
      </c>
      <c r="DI169" s="12">
        <v>88.617500304999993</v>
      </c>
      <c r="DJ169" s="12">
        <v>-8.177398690000004</v>
      </c>
      <c r="DK169" s="4">
        <v>0.59</v>
      </c>
      <c r="DL169" s="12">
        <v>27</v>
      </c>
      <c r="DM169" s="4">
        <v>60</v>
      </c>
      <c r="DN169" s="16">
        <v>0.53170500182999991</v>
      </c>
      <c r="DO169" s="12">
        <v>43</v>
      </c>
      <c r="DP169" s="4">
        <v>44.7</v>
      </c>
      <c r="DQ169" s="12">
        <v>39.6</v>
      </c>
      <c r="DR169" s="20">
        <v>4.0476190476190541E-2</v>
      </c>
      <c r="DS169" s="49">
        <f>(DQ169-DO169)/(85-DO169)</f>
        <v>-8.0952380952380915E-2</v>
      </c>
      <c r="DT169" s="20">
        <v>-0.24038556999999999</v>
      </c>
      <c r="DU169" s="4">
        <v>133</v>
      </c>
      <c r="DV169" s="4">
        <v>88</v>
      </c>
      <c r="DW169" s="12">
        <v>98.6</v>
      </c>
      <c r="DX169" s="4">
        <f t="shared" si="47"/>
        <v>45</v>
      </c>
      <c r="DY169" s="49">
        <f t="shared" si="48"/>
        <v>0.33834586466165412</v>
      </c>
      <c r="DZ169" s="16">
        <f t="shared" si="49"/>
        <v>0.34351145038167941</v>
      </c>
      <c r="EA169" s="16">
        <f t="shared" si="50"/>
        <v>0.34883720930232559</v>
      </c>
      <c r="EB169" s="16">
        <f t="shared" si="51"/>
        <v>7.2410249791028614E-2</v>
      </c>
      <c r="EC169" s="16">
        <f t="shared" si="52"/>
        <v>7.387100596900914E-2</v>
      </c>
      <c r="ED169" s="16">
        <f t="shared" si="53"/>
        <v>7.5389895658062187E-2</v>
      </c>
      <c r="EE169" s="20">
        <f t="shared" si="54"/>
        <v>1.5113636363636365</v>
      </c>
      <c r="EF169" s="20">
        <f t="shared" si="55"/>
        <v>0.41301231374354685</v>
      </c>
      <c r="EG169" s="16">
        <v>0.54171181999999996</v>
      </c>
      <c r="EH169" s="4">
        <v>30</v>
      </c>
      <c r="EI169" s="4">
        <v>224</v>
      </c>
      <c r="EJ169" s="4">
        <v>180</v>
      </c>
      <c r="EK169" s="32">
        <v>185</v>
      </c>
      <c r="EL169" s="4">
        <v>141</v>
      </c>
      <c r="EM169" s="55">
        <v>0.3705357142857143</v>
      </c>
      <c r="EN169" s="12">
        <v>1.1000000000000001</v>
      </c>
      <c r="EO169" s="12">
        <v>1.5</v>
      </c>
      <c r="EP169" s="4" t="s">
        <v>730</v>
      </c>
      <c r="EQ169" s="20">
        <v>0.19</v>
      </c>
      <c r="ER169" s="4">
        <v>3.7</v>
      </c>
      <c r="ES169" s="4">
        <v>2.5</v>
      </c>
      <c r="ET169" s="4">
        <v>1.7</v>
      </c>
      <c r="EU169" s="4">
        <v>2.2000000000000002</v>
      </c>
      <c r="EV169" s="4">
        <v>1.2</v>
      </c>
      <c r="EW169" s="20">
        <f>AVERAGE(ER169:EV169)</f>
        <v>2.2600000000000002</v>
      </c>
      <c r="EY169" s="4">
        <v>0.318</v>
      </c>
      <c r="EZ169" s="4">
        <v>102</v>
      </c>
      <c r="FA169" s="4">
        <v>41.1</v>
      </c>
      <c r="FB169" s="4">
        <v>86</v>
      </c>
      <c r="FC169" s="4">
        <v>107</v>
      </c>
      <c r="FD169" s="4">
        <v>38</v>
      </c>
      <c r="FE169" s="4">
        <v>1200</v>
      </c>
      <c r="FF169" s="4">
        <v>7.1</v>
      </c>
      <c r="FG169" s="4">
        <v>103</v>
      </c>
      <c r="FH169" s="4">
        <v>48.7</v>
      </c>
      <c r="FI169" s="4">
        <v>73.2</v>
      </c>
      <c r="FK169" s="4">
        <v>35.299999999999997</v>
      </c>
      <c r="FM169" s="4">
        <v>269</v>
      </c>
      <c r="FN169" s="4">
        <v>63</v>
      </c>
      <c r="FP169" s="4">
        <v>39.1</v>
      </c>
      <c r="FQ169" s="4">
        <v>31.2</v>
      </c>
      <c r="FR169" s="4">
        <v>48</v>
      </c>
      <c r="FS169" s="4">
        <v>48</v>
      </c>
      <c r="FT169" s="4">
        <v>71</v>
      </c>
      <c r="FU169" s="4">
        <v>40.700000000000003</v>
      </c>
      <c r="FV169" s="12">
        <v>18.100000000000001</v>
      </c>
      <c r="FW169" s="4">
        <v>158</v>
      </c>
      <c r="FX169" s="4">
        <v>159</v>
      </c>
    </row>
    <row r="170" spans="1:180">
      <c r="A170" s="4" t="s">
        <v>731</v>
      </c>
      <c r="B170" s="4" t="s">
        <v>407</v>
      </c>
      <c r="C170" s="4">
        <v>0</v>
      </c>
      <c r="D170" s="4">
        <v>1</v>
      </c>
      <c r="E170" s="4">
        <v>0</v>
      </c>
      <c r="F170" s="4">
        <v>0</v>
      </c>
      <c r="G170" s="4">
        <v>0</v>
      </c>
      <c r="H170" s="4">
        <v>0</v>
      </c>
      <c r="I170" s="4">
        <v>0</v>
      </c>
      <c r="J170" s="4">
        <v>0</v>
      </c>
      <c r="K170" s="4">
        <v>0</v>
      </c>
      <c r="L170" s="4">
        <v>0</v>
      </c>
      <c r="M170" s="4">
        <v>0</v>
      </c>
      <c r="N170" s="4">
        <v>0</v>
      </c>
      <c r="O170" s="4">
        <v>0</v>
      </c>
      <c r="P170" s="4">
        <v>0</v>
      </c>
      <c r="Q170" s="4">
        <v>1</v>
      </c>
      <c r="U170" s="5">
        <v>51608000</v>
      </c>
      <c r="V170" s="12">
        <v>0.2</v>
      </c>
      <c r="W170" s="12">
        <v>2.2000000000000002</v>
      </c>
      <c r="X170" s="12">
        <v>2.2000000000000002</v>
      </c>
      <c r="Y170" s="12">
        <v>2</v>
      </c>
      <c r="Z170" s="12">
        <v>1.6</v>
      </c>
      <c r="AA170" s="12">
        <v>1.5</v>
      </c>
      <c r="AB170" s="12">
        <v>1.85</v>
      </c>
      <c r="AC170" s="12">
        <v>0.5</v>
      </c>
      <c r="AD170" s="12">
        <v>1.8</v>
      </c>
      <c r="AE170" s="12">
        <v>-0.7</v>
      </c>
      <c r="AF170" s="12">
        <v>46.8</v>
      </c>
      <c r="AG170" s="12">
        <v>67.5</v>
      </c>
      <c r="AH170" s="12">
        <v>57.15</v>
      </c>
      <c r="AI170" s="12">
        <v>20.7</v>
      </c>
      <c r="AJ170" s="12"/>
      <c r="AK170" s="4">
        <v>98.8</v>
      </c>
      <c r="AL170" s="20"/>
      <c r="AM170" s="20"/>
      <c r="AN170" s="20"/>
      <c r="AO170" s="20"/>
      <c r="AP170" s="5">
        <v>25814000</v>
      </c>
      <c r="AQ170" s="14">
        <v>4.5999999999999996</v>
      </c>
      <c r="AR170" s="14">
        <v>52.8</v>
      </c>
      <c r="AS170" s="14">
        <v>50.7</v>
      </c>
      <c r="AT170" s="14">
        <v>57.5</v>
      </c>
      <c r="AU170" s="14">
        <v>55.5</v>
      </c>
      <c r="AV170" s="14">
        <v>48.8</v>
      </c>
      <c r="AW170" s="14">
        <v>45.3</v>
      </c>
      <c r="AY170" s="5">
        <v>5003.0026959999996</v>
      </c>
      <c r="AZ170" s="5">
        <v>4394.5670799999998</v>
      </c>
      <c r="BB170" s="27"/>
      <c r="BI170" s="5"/>
      <c r="BJ170" s="5"/>
      <c r="BK170" s="5"/>
      <c r="BL170" s="5"/>
      <c r="BM170" s="5">
        <v>2718</v>
      </c>
      <c r="BN170" s="5">
        <v>1712.569125</v>
      </c>
      <c r="BO170" s="5">
        <v>521.97869560000004</v>
      </c>
      <c r="BP170" s="5">
        <v>1200</v>
      </c>
      <c r="BQ170" s="20">
        <v>25.71</v>
      </c>
      <c r="BR170" s="20">
        <v>25.71</v>
      </c>
      <c r="CH170" s="5">
        <v>21850000</v>
      </c>
      <c r="CI170" s="5">
        <v>26000000</v>
      </c>
      <c r="CJ170" s="4">
        <v>-1.6</v>
      </c>
      <c r="CN170" s="12">
        <v>100</v>
      </c>
      <c r="CQ170" s="4" t="s">
        <v>415</v>
      </c>
      <c r="CR170" s="4">
        <v>1</v>
      </c>
      <c r="CS170" s="4" t="s">
        <v>417</v>
      </c>
      <c r="CT170" s="4" t="s">
        <v>417</v>
      </c>
      <c r="CU170" s="12"/>
      <c r="CV170" s="4">
        <v>3</v>
      </c>
      <c r="DB170" s="4">
        <v>364</v>
      </c>
      <c r="DG170" s="12">
        <v>47.50040817</v>
      </c>
      <c r="DH170" s="12">
        <v>19.98539925</v>
      </c>
      <c r="DI170" s="12">
        <v>33.74290371</v>
      </c>
      <c r="DJ170" s="12">
        <v>-27.51500892</v>
      </c>
      <c r="DM170" s="4">
        <v>5</v>
      </c>
      <c r="DN170" s="16">
        <v>1.6871451855E-2</v>
      </c>
      <c r="DP170" s="4">
        <v>69.3</v>
      </c>
      <c r="DQ170" s="12">
        <v>68.8</v>
      </c>
      <c r="DR170" s="20"/>
      <c r="DT170" s="20" t="s">
        <v>427</v>
      </c>
      <c r="DU170" s="4">
        <v>41</v>
      </c>
      <c r="DV170" s="4">
        <v>18</v>
      </c>
      <c r="DW170" s="12">
        <v>14.3</v>
      </c>
      <c r="DX170" s="4">
        <f t="shared" ref="DX170:DX182" si="60">DU170-DV170</f>
        <v>23</v>
      </c>
      <c r="DY170" s="49">
        <f t="shared" ref="DY170:DY182" si="61">(DU170-DV170)/DU170</f>
        <v>0.56097560975609762</v>
      </c>
      <c r="DZ170" s="16">
        <f t="shared" ref="DZ170:DZ182" si="62">(DU170-DV170)/(DU170-2)</f>
        <v>0.58974358974358976</v>
      </c>
      <c r="EA170" s="16">
        <f t="shared" ref="EA170:EA182" si="63">(DU170-DV170)/(DU170-4)</f>
        <v>0.6216216216216216</v>
      </c>
      <c r="EB170" s="16">
        <f t="shared" ref="EB170:EB182" si="64">((LN(1000-(1000-DU170)))-(LN(1000-(1000-DV170))))/LN(1000-700)</f>
        <v>0.14432533366514164</v>
      </c>
      <c r="EC170" s="16">
        <f t="shared" ref="EC170:EC182" si="65">((LN(998-(1000-DU170)))-(LN(998-(1000-DV170))))/LN(998-700)</f>
        <v>0.1563907852311526</v>
      </c>
      <c r="ED170" s="16">
        <f t="shared" ref="ED170:ED182" si="66">((LN(996-(1000-DU170)))-(LN(996-(1000-DV170))))/LN(996-700)</f>
        <v>0.17079071908022553</v>
      </c>
      <c r="EE170" s="20">
        <f t="shared" ref="EE170:EE182" si="67">DU170/DV170</f>
        <v>2.2777777777777777</v>
      </c>
      <c r="EF170" s="20">
        <f t="shared" ref="EF170:EF182" si="68">LN(DU170)-LN(DV170)</f>
        <v>0.82320030880814343</v>
      </c>
      <c r="EG170" s="16">
        <v>0.52204618999999997</v>
      </c>
      <c r="EH170" s="4">
        <v>121</v>
      </c>
      <c r="EI170" s="4">
        <v>53</v>
      </c>
      <c r="EJ170" s="4">
        <v>28</v>
      </c>
      <c r="EK170" s="32">
        <v>24</v>
      </c>
      <c r="EL170" s="4">
        <v>24</v>
      </c>
      <c r="EM170" s="55">
        <v>0.54716981132075471</v>
      </c>
      <c r="EN170" s="12">
        <v>3.2</v>
      </c>
      <c r="EO170" s="12">
        <v>1</v>
      </c>
      <c r="EP170" s="4" t="s">
        <v>732</v>
      </c>
      <c r="EQ170" s="20">
        <v>50.28</v>
      </c>
      <c r="EY170" s="4">
        <v>0.68100000000000005</v>
      </c>
      <c r="EZ170" s="4">
        <v>117</v>
      </c>
      <c r="FA170" s="4">
        <v>73.8</v>
      </c>
      <c r="FB170" s="4">
        <v>100</v>
      </c>
      <c r="FC170" s="4">
        <v>114</v>
      </c>
      <c r="FE170" s="4">
        <v>50</v>
      </c>
      <c r="FF170" s="4">
        <v>1.5</v>
      </c>
      <c r="FG170" s="4">
        <v>76</v>
      </c>
      <c r="FH170" s="4">
        <v>98.8</v>
      </c>
      <c r="FI170" s="4">
        <v>98.8</v>
      </c>
      <c r="FR170" s="4">
        <v>51</v>
      </c>
      <c r="FS170" s="4">
        <v>49</v>
      </c>
      <c r="FU170" s="4">
        <v>41.4</v>
      </c>
      <c r="FV170" s="12">
        <v>7.9</v>
      </c>
      <c r="FW170" s="4">
        <v>54</v>
      </c>
      <c r="FX170" s="4">
        <v>95</v>
      </c>
    </row>
    <row r="171" spans="1:180">
      <c r="A171" s="4" t="s">
        <v>733</v>
      </c>
      <c r="B171" s="4" t="s">
        <v>403</v>
      </c>
      <c r="C171" s="4">
        <v>0</v>
      </c>
      <c r="D171" s="4">
        <v>0</v>
      </c>
      <c r="E171" s="4">
        <v>1</v>
      </c>
      <c r="F171" s="4">
        <v>0</v>
      </c>
      <c r="G171" s="4">
        <v>0</v>
      </c>
      <c r="H171" s="4">
        <v>0</v>
      </c>
      <c r="I171" s="4">
        <v>0</v>
      </c>
      <c r="J171" s="4">
        <v>0</v>
      </c>
      <c r="K171" s="4">
        <v>0</v>
      </c>
      <c r="L171" s="4">
        <v>0</v>
      </c>
      <c r="M171" s="4">
        <v>0</v>
      </c>
      <c r="N171" s="4">
        <v>1</v>
      </c>
      <c r="O171" s="4">
        <v>0</v>
      </c>
      <c r="P171" s="4">
        <v>0</v>
      </c>
      <c r="Q171" s="4">
        <v>0</v>
      </c>
      <c r="R171" s="20">
        <v>10</v>
      </c>
      <c r="S171" s="20">
        <v>0</v>
      </c>
      <c r="U171" s="5">
        <v>2260000</v>
      </c>
      <c r="V171" s="12">
        <v>5.0999999999999996</v>
      </c>
      <c r="W171" s="12">
        <v>6.9</v>
      </c>
      <c r="X171" s="12">
        <v>6.9</v>
      </c>
      <c r="Y171" s="12">
        <v>5.4</v>
      </c>
      <c r="Z171" s="12">
        <v>4.0999999999999996</v>
      </c>
      <c r="AA171" s="12">
        <v>3.6</v>
      </c>
      <c r="AB171" s="12">
        <v>5.25</v>
      </c>
      <c r="AC171" s="12">
        <v>1.2</v>
      </c>
      <c r="AD171" s="12">
        <v>2.5</v>
      </c>
      <c r="AE171" s="12">
        <v>-3.3</v>
      </c>
      <c r="AF171" s="12">
        <v>40</v>
      </c>
      <c r="AG171" s="12">
        <v>80.900000000000006</v>
      </c>
      <c r="AH171" s="12">
        <v>60.45</v>
      </c>
      <c r="AI171" s="12">
        <v>40.9</v>
      </c>
      <c r="AJ171" s="12"/>
      <c r="AK171" s="4">
        <v>78.599999999999994</v>
      </c>
      <c r="AL171" s="20"/>
      <c r="AM171" s="20"/>
      <c r="AN171" s="20"/>
      <c r="AO171" s="20"/>
      <c r="AP171" s="5">
        <v>1126000</v>
      </c>
      <c r="AQ171" s="14">
        <v>0.5</v>
      </c>
      <c r="AR171" s="14">
        <v>53.8</v>
      </c>
      <c r="AS171" s="14">
        <v>49.4</v>
      </c>
      <c r="AT171" s="14">
        <v>73.900000000000006</v>
      </c>
      <c r="AU171" s="14">
        <v>67.5</v>
      </c>
      <c r="AV171" s="14">
        <v>8.8000000000000007</v>
      </c>
      <c r="AW171" s="14">
        <v>18.7</v>
      </c>
      <c r="BB171" s="27"/>
      <c r="BI171" s="5"/>
      <c r="BJ171" s="5"/>
      <c r="BK171" s="5"/>
      <c r="BL171" s="5"/>
      <c r="BM171" s="5"/>
      <c r="BN171" s="5"/>
      <c r="BO171" s="5"/>
      <c r="BP171" s="5"/>
      <c r="CE171" s="32">
        <v>96</v>
      </c>
      <c r="CF171" s="32">
        <v>176</v>
      </c>
      <c r="CG171" s="27">
        <v>0.54545454545454541</v>
      </c>
      <c r="CI171" s="5"/>
      <c r="CU171" s="12"/>
      <c r="DB171" s="4" t="s">
        <v>404</v>
      </c>
      <c r="DG171" s="12">
        <v>28.791940690000001</v>
      </c>
      <c r="DH171" s="12">
        <v>7.7775998120000001</v>
      </c>
      <c r="DI171" s="12">
        <v>18.284770251000001</v>
      </c>
      <c r="DJ171" s="12">
        <v>-21.014340877999999</v>
      </c>
      <c r="DM171" s="4">
        <v>40</v>
      </c>
      <c r="DN171" s="16">
        <v>7.3139081004000003E-2</v>
      </c>
      <c r="DO171" s="12">
        <v>53</v>
      </c>
      <c r="DP171" s="4">
        <v>73.900000000000006</v>
      </c>
      <c r="DQ171" s="12">
        <v>74.8</v>
      </c>
      <c r="DR171" s="20">
        <v>0.65312499999999996</v>
      </c>
      <c r="DS171" s="49">
        <f>(DQ171-DO171)/(85-DO171)</f>
        <v>0.68124999999999991</v>
      </c>
      <c r="DT171" s="20">
        <v>0.12006163</v>
      </c>
      <c r="DU171" s="4">
        <v>160</v>
      </c>
      <c r="DV171" s="4">
        <v>15</v>
      </c>
      <c r="DW171" s="12">
        <v>14.8</v>
      </c>
      <c r="DX171" s="4">
        <f t="shared" si="60"/>
        <v>145</v>
      </c>
      <c r="DY171" s="49">
        <f t="shared" si="61"/>
        <v>0.90625</v>
      </c>
      <c r="DZ171" s="16">
        <f t="shared" si="62"/>
        <v>0.91772151898734178</v>
      </c>
      <c r="EA171" s="16">
        <f t="shared" si="63"/>
        <v>0.92948717948717952</v>
      </c>
      <c r="EB171" s="16">
        <f t="shared" si="64"/>
        <v>0.41500944761647779</v>
      </c>
      <c r="EC171" s="16">
        <f t="shared" si="65"/>
        <v>0.43840700200576932</v>
      </c>
      <c r="ED171" s="16">
        <f t="shared" si="66"/>
        <v>0.46604450136027209</v>
      </c>
      <c r="EE171" s="20">
        <f t="shared" si="67"/>
        <v>10.666666666666666</v>
      </c>
      <c r="EF171" s="20">
        <f t="shared" si="68"/>
        <v>2.3671236141316165</v>
      </c>
      <c r="EG171" s="16">
        <v>-1.4737349500000001</v>
      </c>
      <c r="EH171" s="4">
        <v>139</v>
      </c>
      <c r="EI171" s="4">
        <v>240</v>
      </c>
      <c r="EJ171" s="4">
        <v>64</v>
      </c>
      <c r="EK171" s="32">
        <v>19</v>
      </c>
      <c r="EL171" s="4">
        <v>18</v>
      </c>
      <c r="EM171" s="55">
        <v>0.92500000000000004</v>
      </c>
      <c r="EN171" s="12">
        <v>6.6</v>
      </c>
      <c r="EO171" s="12">
        <v>7.9</v>
      </c>
      <c r="EP171" s="4" t="s">
        <v>734</v>
      </c>
      <c r="EQ171" s="20">
        <v>24.28</v>
      </c>
      <c r="EY171" s="4">
        <v>0.72699999999999998</v>
      </c>
      <c r="EZ171" s="4">
        <v>48</v>
      </c>
      <c r="FA171" s="4">
        <v>75.7</v>
      </c>
      <c r="FB171" s="4">
        <v>121</v>
      </c>
      <c r="FC171" s="4">
        <v>106</v>
      </c>
      <c r="FD171" s="4">
        <v>96</v>
      </c>
      <c r="FE171" s="4">
        <v>26</v>
      </c>
      <c r="FF171" s="4">
        <v>3.5</v>
      </c>
      <c r="FG171" s="4">
        <v>53</v>
      </c>
      <c r="FH171" s="4">
        <v>77.900000000000006</v>
      </c>
      <c r="FI171" s="4">
        <v>78</v>
      </c>
      <c r="FJ171" s="4">
        <v>869</v>
      </c>
      <c r="FK171" s="4">
        <v>72.099999999999994</v>
      </c>
      <c r="FM171" s="4">
        <v>313</v>
      </c>
      <c r="FN171" s="4">
        <v>108</v>
      </c>
      <c r="FO171" s="4">
        <v>0.23699999999999999</v>
      </c>
      <c r="FP171" s="4">
        <v>1.8</v>
      </c>
      <c r="FQ171" s="4">
        <v>1.9</v>
      </c>
      <c r="FR171" s="4">
        <v>4</v>
      </c>
      <c r="FS171" s="4">
        <v>12</v>
      </c>
      <c r="FT171" s="4">
        <v>7</v>
      </c>
      <c r="FU171" s="12">
        <v>10</v>
      </c>
      <c r="FV171" s="12">
        <v>0</v>
      </c>
      <c r="FW171" s="4">
        <v>45</v>
      </c>
      <c r="FX171" s="4">
        <v>44</v>
      </c>
    </row>
    <row r="172" spans="1:180">
      <c r="A172" s="4" t="s">
        <v>735</v>
      </c>
      <c r="B172" s="4" t="s">
        <v>407</v>
      </c>
      <c r="C172" s="4">
        <v>1</v>
      </c>
      <c r="D172" s="4">
        <v>0</v>
      </c>
      <c r="E172" s="4">
        <v>0</v>
      </c>
      <c r="F172" s="4">
        <v>0</v>
      </c>
      <c r="G172" s="4">
        <v>0</v>
      </c>
      <c r="H172" s="4">
        <v>0</v>
      </c>
      <c r="I172" s="4">
        <v>0</v>
      </c>
      <c r="J172" s="4">
        <v>0</v>
      </c>
      <c r="K172" s="4">
        <v>0</v>
      </c>
      <c r="L172" s="4">
        <v>0</v>
      </c>
      <c r="M172" s="4">
        <v>0</v>
      </c>
      <c r="N172" s="4">
        <v>0</v>
      </c>
      <c r="O172" s="4">
        <v>0</v>
      </c>
      <c r="P172" s="4">
        <v>0</v>
      </c>
      <c r="Q172" s="4">
        <v>0</v>
      </c>
      <c r="R172" s="20">
        <v>0</v>
      </c>
      <c r="S172" s="20">
        <v>10</v>
      </c>
      <c r="U172" s="5">
        <v>58144000</v>
      </c>
      <c r="V172" s="12">
        <v>0.2</v>
      </c>
      <c r="W172" s="12">
        <v>2.7</v>
      </c>
      <c r="X172" s="12">
        <v>2.7</v>
      </c>
      <c r="Y172" s="12">
        <v>1.8</v>
      </c>
      <c r="Z172" s="12">
        <v>1.8</v>
      </c>
      <c r="AA172" s="12">
        <v>1.7</v>
      </c>
      <c r="AB172" s="12">
        <v>2.2000000000000002</v>
      </c>
      <c r="AC172" s="12">
        <v>2</v>
      </c>
      <c r="AD172" s="12">
        <v>0.4</v>
      </c>
      <c r="AE172" s="12">
        <v>-1</v>
      </c>
      <c r="AF172" s="12">
        <v>85.7</v>
      </c>
      <c r="AG172" s="12">
        <v>89.1</v>
      </c>
      <c r="AH172" s="12">
        <v>87.4</v>
      </c>
      <c r="AI172" s="12">
        <v>3.3999999999999915</v>
      </c>
      <c r="AJ172" s="12"/>
      <c r="AK172" s="12">
        <v>99</v>
      </c>
      <c r="AL172" s="20">
        <v>7.7370000000000001</v>
      </c>
      <c r="AM172" s="20">
        <v>8.6479999999999997</v>
      </c>
      <c r="AN172" s="20">
        <v>8.1925000000000008</v>
      </c>
      <c r="AO172" s="20">
        <f>AM172-AL172</f>
        <v>0.91099999999999959</v>
      </c>
      <c r="AP172" s="5">
        <v>28967000</v>
      </c>
      <c r="AQ172" s="14">
        <v>1.3</v>
      </c>
      <c r="AR172" s="14">
        <v>47.8</v>
      </c>
      <c r="AS172" s="14">
        <v>50.1</v>
      </c>
      <c r="AT172" s="14">
        <v>60</v>
      </c>
      <c r="AU172" s="14">
        <v>57.6</v>
      </c>
      <c r="AV172" s="14">
        <v>36.299999999999997</v>
      </c>
      <c r="AW172" s="14">
        <v>42.4</v>
      </c>
      <c r="AX172" s="5">
        <v>9597.9808969999995</v>
      </c>
      <c r="AY172" s="5">
        <v>19500.90958</v>
      </c>
      <c r="AZ172" s="5">
        <v>21027.51311</v>
      </c>
      <c r="BA172" s="20">
        <v>1.9019950997549877</v>
      </c>
      <c r="BB172" s="27">
        <v>1.9371244320680052</v>
      </c>
      <c r="BC172" s="20">
        <v>2.9230769230769229</v>
      </c>
      <c r="BD172" s="5">
        <v>1756</v>
      </c>
      <c r="BE172" s="5">
        <v>3263</v>
      </c>
      <c r="BF172" s="5">
        <v>4593</v>
      </c>
      <c r="BG172" s="5">
        <v>8571</v>
      </c>
      <c r="BH172" s="5">
        <v>16302</v>
      </c>
      <c r="BI172" s="5">
        <v>6823</v>
      </c>
      <c r="BJ172" s="5">
        <v>13217</v>
      </c>
      <c r="BK172" s="5">
        <v>10020</v>
      </c>
      <c r="BL172" s="5">
        <v>6370</v>
      </c>
      <c r="BM172" s="5">
        <v>18620</v>
      </c>
      <c r="BN172" s="5">
        <v>15070.345240000001</v>
      </c>
      <c r="BO172" s="5">
        <v>13722.19461</v>
      </c>
      <c r="BP172" s="5">
        <v>19600</v>
      </c>
      <c r="BQ172" s="20">
        <v>25.98</v>
      </c>
      <c r="BR172" s="20">
        <v>25.98</v>
      </c>
      <c r="CF172" s="32">
        <v>497</v>
      </c>
      <c r="CH172" s="5">
        <v>7280000</v>
      </c>
      <c r="CI172" s="5">
        <v>9739000</v>
      </c>
      <c r="CJ172" s="4">
        <v>-25.2</v>
      </c>
      <c r="CK172" s="12">
        <v>26.2</v>
      </c>
      <c r="CL172" s="12">
        <v>32.9</v>
      </c>
      <c r="CN172" s="12">
        <v>36</v>
      </c>
      <c r="CO172" s="12">
        <v>45.5</v>
      </c>
      <c r="CQ172" s="4" t="s">
        <v>415</v>
      </c>
      <c r="CR172" s="4">
        <v>1</v>
      </c>
      <c r="CS172" s="4" t="s">
        <v>422</v>
      </c>
      <c r="CT172" s="4" t="s">
        <v>417</v>
      </c>
      <c r="CU172" s="12">
        <v>25.6</v>
      </c>
      <c r="CV172" s="4">
        <v>4</v>
      </c>
      <c r="CW172" s="4">
        <v>4</v>
      </c>
      <c r="CX172" s="20">
        <v>-7.9882039046704323E-2</v>
      </c>
      <c r="CY172" s="4">
        <v>124</v>
      </c>
      <c r="CZ172" s="4">
        <v>159</v>
      </c>
      <c r="DA172" s="4">
        <v>189</v>
      </c>
      <c r="DB172" s="4">
        <v>403</v>
      </c>
      <c r="DG172" s="12">
        <v>4.0133776660000002</v>
      </c>
      <c r="DH172" s="12">
        <v>2.1703999039999999</v>
      </c>
      <c r="DI172" s="12">
        <v>3.0918887850000001</v>
      </c>
      <c r="DJ172" s="12">
        <v>-1.8429777620000003</v>
      </c>
      <c r="DM172" s="4">
        <v>56</v>
      </c>
      <c r="DN172" s="16">
        <v>1.7314577196000002E-2</v>
      </c>
      <c r="DO172" s="12">
        <v>70.599999999999994</v>
      </c>
      <c r="DP172" s="4">
        <v>76.3</v>
      </c>
      <c r="DQ172" s="12">
        <v>77.2</v>
      </c>
      <c r="DR172" s="20">
        <v>0.39583333333333337</v>
      </c>
      <c r="DS172" s="49">
        <f>(DQ172-DO172)/(85-DO172)</f>
        <v>0.45833333333333376</v>
      </c>
      <c r="DT172" s="20">
        <v>-4.311069E-2</v>
      </c>
      <c r="DU172" s="4">
        <v>23</v>
      </c>
      <c r="DV172" s="4">
        <v>6</v>
      </c>
      <c r="DW172" s="12">
        <v>6.05</v>
      </c>
      <c r="DX172" s="4">
        <f t="shared" si="60"/>
        <v>17</v>
      </c>
      <c r="DY172" s="49">
        <f t="shared" si="61"/>
        <v>0.73913043478260865</v>
      </c>
      <c r="DZ172" s="16">
        <f t="shared" si="62"/>
        <v>0.80952380952380953</v>
      </c>
      <c r="EA172" s="16">
        <f t="shared" si="63"/>
        <v>0.89473684210526316</v>
      </c>
      <c r="EB172" s="16">
        <f t="shared" si="64"/>
        <v>0.23558660462101322</v>
      </c>
      <c r="EC172" s="16">
        <f t="shared" si="65"/>
        <v>0.29106562504746414</v>
      </c>
      <c r="ED172" s="16">
        <f t="shared" si="66"/>
        <v>0.39563261630084823</v>
      </c>
      <c r="EE172" s="20">
        <f t="shared" si="67"/>
        <v>3.8333333333333335</v>
      </c>
      <c r="EF172" s="20">
        <f t="shared" si="68"/>
        <v>1.3437347467010947</v>
      </c>
      <c r="EG172" s="16">
        <v>0.19335126</v>
      </c>
      <c r="EH172" s="4">
        <v>164</v>
      </c>
      <c r="EI172" s="4">
        <v>27</v>
      </c>
      <c r="EJ172" s="4">
        <v>14</v>
      </c>
      <c r="EK172" s="32">
        <v>7</v>
      </c>
      <c r="EL172" s="4">
        <v>7</v>
      </c>
      <c r="EM172" s="55">
        <v>0.7407407407407407</v>
      </c>
      <c r="EN172" s="12">
        <v>3.1</v>
      </c>
      <c r="EO172" s="12">
        <v>4.5999999999999996</v>
      </c>
      <c r="EP172" s="4" t="s">
        <v>736</v>
      </c>
      <c r="EQ172" s="20">
        <v>51.3</v>
      </c>
      <c r="ER172" s="12">
        <v>7</v>
      </c>
      <c r="ES172" s="4">
        <v>6.6</v>
      </c>
      <c r="ET172" s="12">
        <v>6</v>
      </c>
      <c r="EU172" s="4">
        <v>4.5</v>
      </c>
      <c r="EV172" s="12">
        <v>5</v>
      </c>
      <c r="EW172" s="20">
        <f>AVERAGE(ER172:EV172)</f>
        <v>5.82</v>
      </c>
      <c r="EX172" s="4">
        <v>12</v>
      </c>
      <c r="EY172" s="4">
        <v>0.89600000000000002</v>
      </c>
      <c r="EZ172" s="4">
        <v>105</v>
      </c>
      <c r="FA172" s="4">
        <v>79.3</v>
      </c>
      <c r="FB172" s="4">
        <v>106</v>
      </c>
      <c r="FC172" s="4">
        <v>108</v>
      </c>
      <c r="FE172" s="4">
        <v>9</v>
      </c>
      <c r="FF172" s="4">
        <v>1.8</v>
      </c>
      <c r="FG172" s="4">
        <v>78</v>
      </c>
      <c r="FH172" s="12">
        <v>99</v>
      </c>
      <c r="FI172" s="12">
        <v>99</v>
      </c>
      <c r="FK172" s="4">
        <v>77.400000000000006</v>
      </c>
      <c r="FM172" s="4">
        <v>111</v>
      </c>
      <c r="FN172" s="4">
        <v>104</v>
      </c>
      <c r="FO172" s="4">
        <v>0.54300000000000004</v>
      </c>
      <c r="FP172" s="4">
        <v>0.1</v>
      </c>
      <c r="FR172" s="4">
        <v>36</v>
      </c>
      <c r="FS172" s="4">
        <v>42</v>
      </c>
      <c r="FT172" s="4">
        <v>74</v>
      </c>
      <c r="FU172" s="12">
        <v>35</v>
      </c>
      <c r="FV172" s="12">
        <v>12.3</v>
      </c>
      <c r="FW172" s="4">
        <v>18</v>
      </c>
      <c r="FX172" s="4">
        <v>15</v>
      </c>
    </row>
    <row r="173" spans="1:180">
      <c r="A173" s="4" t="s">
        <v>737</v>
      </c>
      <c r="B173" s="4" t="s">
        <v>414</v>
      </c>
      <c r="C173" s="4">
        <v>1</v>
      </c>
      <c r="D173" s="4">
        <v>0</v>
      </c>
      <c r="E173" s="4">
        <v>0</v>
      </c>
      <c r="F173" s="4">
        <v>0</v>
      </c>
      <c r="G173" s="4">
        <v>0</v>
      </c>
      <c r="H173" s="4">
        <v>0</v>
      </c>
      <c r="I173" s="4">
        <v>0</v>
      </c>
      <c r="J173" s="4">
        <v>0</v>
      </c>
      <c r="K173" s="4">
        <v>0</v>
      </c>
      <c r="L173" s="4">
        <v>0</v>
      </c>
      <c r="M173" s="4">
        <v>0</v>
      </c>
      <c r="N173" s="4">
        <v>0</v>
      </c>
      <c r="O173" s="4">
        <v>0</v>
      </c>
      <c r="P173" s="4">
        <v>0</v>
      </c>
      <c r="Q173" s="4">
        <v>0</v>
      </c>
      <c r="R173" s="20">
        <v>0</v>
      </c>
      <c r="S173" s="20">
        <v>10</v>
      </c>
      <c r="U173" s="5">
        <v>269444000</v>
      </c>
      <c r="V173" s="12">
        <v>1</v>
      </c>
      <c r="W173" s="12">
        <v>3.5</v>
      </c>
      <c r="X173" s="12">
        <v>3.5</v>
      </c>
      <c r="Y173" s="12">
        <v>1.8</v>
      </c>
      <c r="Z173" s="12">
        <v>2.1</v>
      </c>
      <c r="AA173" s="12">
        <v>2</v>
      </c>
      <c r="AB173" s="12">
        <v>2.75</v>
      </c>
      <c r="AC173" s="12">
        <v>3.3</v>
      </c>
      <c r="AD173" s="12">
        <v>-0.7</v>
      </c>
      <c r="AE173" s="12">
        <v>-1.5</v>
      </c>
      <c r="AF173" s="12">
        <v>70</v>
      </c>
      <c r="AG173" s="12">
        <v>75.2</v>
      </c>
      <c r="AH173" s="12">
        <v>72.599999999999994</v>
      </c>
      <c r="AI173" s="12">
        <v>5.2</v>
      </c>
      <c r="AJ173" s="12">
        <v>0.7</v>
      </c>
      <c r="AK173" s="12">
        <v>99</v>
      </c>
      <c r="AL173" s="20">
        <v>8.6669999999999998</v>
      </c>
      <c r="AM173" s="20">
        <v>11.787000000000001</v>
      </c>
      <c r="AN173" s="20">
        <v>10.227</v>
      </c>
      <c r="AO173" s="20">
        <f>AM173-AL173</f>
        <v>3.120000000000001</v>
      </c>
      <c r="AP173" s="5">
        <v>136884000</v>
      </c>
      <c r="AQ173" s="14">
        <v>1.4</v>
      </c>
      <c r="AR173" s="14">
        <v>48.5</v>
      </c>
      <c r="AS173" s="14">
        <v>51.4</v>
      </c>
      <c r="AT173" s="14">
        <v>58.2</v>
      </c>
      <c r="AU173" s="14">
        <v>56.4</v>
      </c>
      <c r="AV173" s="14">
        <v>39.1</v>
      </c>
      <c r="AW173" s="14">
        <v>45.4</v>
      </c>
      <c r="AX173" s="5">
        <v>12816.50042</v>
      </c>
      <c r="AY173" s="5">
        <v>28629.24224</v>
      </c>
      <c r="AZ173" s="5">
        <v>31608.818670000001</v>
      </c>
      <c r="BA173" s="20">
        <v>1.9535423925667827</v>
      </c>
      <c r="BB173" s="27">
        <v>1.8245578575037897</v>
      </c>
      <c r="BC173" s="20">
        <v>2.6441951317239307</v>
      </c>
      <c r="BD173" s="5">
        <v>1287</v>
      </c>
      <c r="BE173" s="5">
        <v>2457</v>
      </c>
      <c r="BF173" s="5">
        <v>4096</v>
      </c>
      <c r="BG173" s="5">
        <v>11193</v>
      </c>
      <c r="BH173" s="5">
        <v>21866</v>
      </c>
      <c r="BI173" s="5"/>
      <c r="BJ173" s="5">
        <v>18054</v>
      </c>
      <c r="BK173" s="5">
        <v>18054</v>
      </c>
      <c r="BL173" s="5">
        <v>9983</v>
      </c>
      <c r="BM173" s="5">
        <v>26397</v>
      </c>
      <c r="BN173" s="5">
        <v>21202.599099999999</v>
      </c>
      <c r="BO173" s="5">
        <v>20933.526150000002</v>
      </c>
      <c r="BP173" s="5">
        <v>28020</v>
      </c>
      <c r="BQ173" s="20">
        <v>35.28</v>
      </c>
      <c r="BR173" s="20">
        <v>35.28</v>
      </c>
      <c r="BV173" s="12">
        <v>100</v>
      </c>
      <c r="BW173" s="12">
        <v>100</v>
      </c>
      <c r="BX173" s="12">
        <v>100</v>
      </c>
      <c r="CB173" s="12">
        <v>100</v>
      </c>
      <c r="CC173" s="12">
        <v>100</v>
      </c>
      <c r="CD173" s="12">
        <v>100</v>
      </c>
      <c r="CF173" s="32">
        <v>829</v>
      </c>
      <c r="CH173" s="5">
        <v>16360000</v>
      </c>
      <c r="CI173" s="5">
        <v>16996000</v>
      </c>
      <c r="CJ173" s="4">
        <v>-3.7</v>
      </c>
      <c r="CK173" s="12">
        <v>12.7</v>
      </c>
      <c r="CL173" s="12">
        <v>14.2</v>
      </c>
      <c r="CN173" s="12">
        <v>15</v>
      </c>
      <c r="CO173" s="12">
        <v>18</v>
      </c>
      <c r="CQ173" s="4" t="s">
        <v>415</v>
      </c>
      <c r="CR173" s="4">
        <v>1</v>
      </c>
      <c r="CS173" s="4" t="s">
        <v>422</v>
      </c>
      <c r="CT173" s="4" t="s">
        <v>417</v>
      </c>
      <c r="CU173" s="12">
        <v>11.2</v>
      </c>
      <c r="CW173" s="4">
        <v>3</v>
      </c>
      <c r="CX173" s="20">
        <v>-0.80251762315792641</v>
      </c>
      <c r="CY173" s="4">
        <v>79</v>
      </c>
      <c r="CZ173" s="4">
        <v>103</v>
      </c>
      <c r="DA173" s="4">
        <v>127</v>
      </c>
      <c r="DB173" s="4">
        <v>211</v>
      </c>
      <c r="DG173" s="12">
        <v>6.6376314159999996</v>
      </c>
      <c r="DH173" s="12">
        <v>2.8724999430000002</v>
      </c>
      <c r="DI173" s="12">
        <v>4.7550656794999995</v>
      </c>
      <c r="DJ173" s="12">
        <v>-3.7651314729999994</v>
      </c>
      <c r="DM173" s="4">
        <v>54</v>
      </c>
      <c r="DN173" s="16">
        <v>2.5677354669299997E-2</v>
      </c>
      <c r="DO173" s="12">
        <v>69.900000000000006</v>
      </c>
      <c r="DP173" s="4">
        <v>76.099999999999994</v>
      </c>
      <c r="DQ173" s="12">
        <v>76.7</v>
      </c>
      <c r="DR173" s="20">
        <v>0.4105960264900656</v>
      </c>
      <c r="DS173" s="49">
        <f>(DQ173-DO173)/(85-DO173)</f>
        <v>0.45033112582781454</v>
      </c>
      <c r="DT173" s="20">
        <v>-3.8954280000000001E-2</v>
      </c>
      <c r="DU173" s="4">
        <v>26</v>
      </c>
      <c r="DV173" s="4">
        <v>8</v>
      </c>
      <c r="DW173" s="12">
        <v>7.4</v>
      </c>
      <c r="DX173" s="4">
        <f t="shared" si="60"/>
        <v>18</v>
      </c>
      <c r="DY173" s="49">
        <f t="shared" si="61"/>
        <v>0.69230769230769229</v>
      </c>
      <c r="DZ173" s="16">
        <f t="shared" si="62"/>
        <v>0.75</v>
      </c>
      <c r="EA173" s="16">
        <f t="shared" si="63"/>
        <v>0.81818181818181823</v>
      </c>
      <c r="EB173" s="16">
        <f t="shared" si="64"/>
        <v>0.20664445069194026</v>
      </c>
      <c r="EC173" s="16">
        <f t="shared" si="65"/>
        <v>0.24333361641398013</v>
      </c>
      <c r="ED173" s="16">
        <f t="shared" si="66"/>
        <v>0.2995853084365348</v>
      </c>
      <c r="EE173" s="20">
        <f t="shared" si="67"/>
        <v>3.25</v>
      </c>
      <c r="EF173" s="20">
        <f t="shared" si="68"/>
        <v>1.1786549963416464</v>
      </c>
      <c r="EG173" s="16">
        <v>0.31774450999999998</v>
      </c>
      <c r="EH173" s="4">
        <v>163</v>
      </c>
      <c r="EI173" s="4">
        <v>30</v>
      </c>
      <c r="EJ173" s="4">
        <v>15</v>
      </c>
      <c r="EK173" s="32">
        <v>10</v>
      </c>
      <c r="EL173" s="4">
        <v>8</v>
      </c>
      <c r="EM173" s="55">
        <v>0.73333333333333328</v>
      </c>
      <c r="EN173" s="12">
        <v>3.3</v>
      </c>
      <c r="EO173" s="12">
        <v>3.8</v>
      </c>
      <c r="EP173" s="4" t="s">
        <v>738</v>
      </c>
      <c r="EQ173" s="20">
        <v>38.54</v>
      </c>
      <c r="ER173" s="4">
        <v>7.6</v>
      </c>
      <c r="ES173" s="4">
        <v>8.6999999999999993</v>
      </c>
      <c r="ET173" s="4">
        <v>6.5</v>
      </c>
      <c r="EU173" s="4">
        <v>6.2</v>
      </c>
      <c r="EV173" s="12">
        <v>6</v>
      </c>
      <c r="EW173" s="20">
        <f>AVERAGE(ER173:EV173)</f>
        <v>7</v>
      </c>
      <c r="EX173" s="4">
        <v>22</v>
      </c>
      <c r="EY173" s="4">
        <v>0.92800000000000005</v>
      </c>
      <c r="EZ173" s="4">
        <v>105</v>
      </c>
      <c r="FA173" s="4">
        <v>79.5</v>
      </c>
      <c r="FB173" s="4">
        <v>107</v>
      </c>
      <c r="FC173" s="4">
        <v>110</v>
      </c>
      <c r="FE173" s="4">
        <v>12</v>
      </c>
      <c r="FF173" s="4">
        <v>2.1</v>
      </c>
      <c r="FG173" s="4">
        <v>92</v>
      </c>
      <c r="FH173" s="12">
        <v>99</v>
      </c>
      <c r="FI173" s="12">
        <v>99</v>
      </c>
      <c r="FK173" s="4">
        <v>92.5</v>
      </c>
      <c r="FM173" s="4">
        <v>106</v>
      </c>
      <c r="FN173" s="4">
        <v>97</v>
      </c>
      <c r="FO173" s="4">
        <v>0.67100000000000004</v>
      </c>
      <c r="FP173" s="4">
        <v>1.2</v>
      </c>
      <c r="FR173" s="4">
        <v>37</v>
      </c>
      <c r="FS173" s="4">
        <v>45</v>
      </c>
      <c r="FT173" s="4">
        <v>83</v>
      </c>
      <c r="FU173" s="4">
        <v>40.700000000000003</v>
      </c>
      <c r="FV173" s="12">
        <v>12.5</v>
      </c>
      <c r="FW173" s="4">
        <v>2</v>
      </c>
      <c r="FX173" s="4">
        <v>4</v>
      </c>
    </row>
    <row r="174" spans="1:180">
      <c r="A174" s="4" t="s">
        <v>739</v>
      </c>
      <c r="B174" s="4" t="s">
        <v>414</v>
      </c>
      <c r="C174" s="4">
        <v>0</v>
      </c>
      <c r="D174" s="4">
        <v>0</v>
      </c>
      <c r="E174" s="4">
        <v>0</v>
      </c>
      <c r="F174" s="4">
        <v>0</v>
      </c>
      <c r="G174" s="4">
        <v>1</v>
      </c>
      <c r="H174" s="4">
        <v>0</v>
      </c>
      <c r="I174" s="4">
        <v>0</v>
      </c>
      <c r="J174" s="4">
        <v>0</v>
      </c>
      <c r="K174" s="4">
        <v>0</v>
      </c>
      <c r="L174" s="4">
        <v>0</v>
      </c>
      <c r="M174" s="4">
        <v>0</v>
      </c>
      <c r="N174" s="4">
        <v>1</v>
      </c>
      <c r="O174" s="4">
        <v>1</v>
      </c>
      <c r="P174" s="4">
        <v>1</v>
      </c>
      <c r="Q174" s="4">
        <v>0</v>
      </c>
      <c r="R174" s="20">
        <v>2.6470588235294117</v>
      </c>
      <c r="S174" s="20">
        <v>5.6470588235294121</v>
      </c>
      <c r="T174" s="20">
        <v>4.2</v>
      </c>
      <c r="U174" s="5">
        <v>3204000</v>
      </c>
      <c r="V174" s="12">
        <v>0.6</v>
      </c>
      <c r="W174" s="12">
        <v>2.9</v>
      </c>
      <c r="X174" s="12">
        <v>2.9</v>
      </c>
      <c r="Y174" s="12">
        <v>2.7</v>
      </c>
      <c r="Z174" s="12">
        <v>2.2999999999999998</v>
      </c>
      <c r="AA174" s="12">
        <v>2.2999999999999998</v>
      </c>
      <c r="AB174" s="12">
        <v>2.6</v>
      </c>
      <c r="AC174" s="12">
        <v>0.4</v>
      </c>
      <c r="AD174" s="12">
        <v>1</v>
      </c>
      <c r="AE174" s="12">
        <v>-0.6</v>
      </c>
      <c r="AF174" s="12">
        <v>80.099999999999994</v>
      </c>
      <c r="AG174" s="12">
        <v>88.9</v>
      </c>
      <c r="AH174" s="12">
        <v>84.5</v>
      </c>
      <c r="AI174" s="12">
        <v>8.8000000000000114</v>
      </c>
      <c r="AJ174" s="12"/>
      <c r="AK174" s="4">
        <v>97.1</v>
      </c>
      <c r="AL174" s="20">
        <v>4.2770000000000001</v>
      </c>
      <c r="AM174" s="20">
        <v>6.4539999999999997</v>
      </c>
      <c r="AN174" s="20">
        <v>5.3654999999999999</v>
      </c>
      <c r="AO174" s="20">
        <f>AM174-AL174</f>
        <v>2.1769999999999996</v>
      </c>
      <c r="AP174" s="5">
        <v>1444000</v>
      </c>
      <c r="AQ174" s="14">
        <v>2.5</v>
      </c>
      <c r="AR174" s="14">
        <v>39.6</v>
      </c>
      <c r="AS174" s="14">
        <v>45.9</v>
      </c>
      <c r="AT174" s="14">
        <v>55.8</v>
      </c>
      <c r="AU174" s="14">
        <v>54.8</v>
      </c>
      <c r="AV174" s="14">
        <v>24</v>
      </c>
      <c r="AW174" s="14">
        <v>35.9</v>
      </c>
      <c r="AX174" s="5">
        <v>6060.8109240000003</v>
      </c>
      <c r="AY174" s="5">
        <v>8915.6265939999994</v>
      </c>
      <c r="AZ174" s="5">
        <v>10288.72394</v>
      </c>
      <c r="BB174" s="27">
        <v>1.1597782258064515</v>
      </c>
      <c r="BC174" s="20">
        <v>1.534196773460577</v>
      </c>
      <c r="BI174" s="5">
        <v>3968</v>
      </c>
      <c r="BJ174" s="5">
        <v>4602</v>
      </c>
      <c r="BK174" s="5">
        <v>4285</v>
      </c>
      <c r="BL174" s="5">
        <v>4401</v>
      </c>
      <c r="BM174" s="5">
        <v>6752</v>
      </c>
      <c r="BN174" s="5">
        <v>5931.7001979999995</v>
      </c>
      <c r="BO174" s="5">
        <v>2878.4198110000002</v>
      </c>
      <c r="BP174" s="5">
        <v>5760</v>
      </c>
      <c r="BR174" s="20">
        <v>41.35</v>
      </c>
      <c r="BS174" s="12">
        <v>68.097489996362313</v>
      </c>
      <c r="BT174" s="12">
        <v>81.584871679423685</v>
      </c>
      <c r="BU174" s="12">
        <v>11.363636363636363</v>
      </c>
      <c r="BV174" s="12">
        <v>97.8</v>
      </c>
      <c r="BW174" s="12">
        <v>98.2</v>
      </c>
      <c r="BX174" s="12">
        <v>93.1</v>
      </c>
      <c r="BY174" s="12" t="s">
        <v>404</v>
      </c>
      <c r="BZ174" s="12">
        <v>52.1</v>
      </c>
      <c r="CA174" s="12" t="s">
        <v>404</v>
      </c>
      <c r="CB174" s="12">
        <v>94.4</v>
      </c>
      <c r="CC174" s="12">
        <v>95.4</v>
      </c>
      <c r="CD174" s="12">
        <v>84.5</v>
      </c>
      <c r="CE174" s="12"/>
      <c r="CH174" s="5">
        <v>151000</v>
      </c>
      <c r="CI174" s="5">
        <v>222000</v>
      </c>
      <c r="CJ174" s="4">
        <v>-31.9</v>
      </c>
      <c r="CK174" s="12">
        <v>11.6</v>
      </c>
      <c r="CM174" s="12">
        <v>20.2</v>
      </c>
      <c r="CN174" s="12">
        <v>19.899999999999999</v>
      </c>
      <c r="CQ174" s="4" t="s">
        <v>415</v>
      </c>
      <c r="CR174" s="4">
        <v>3</v>
      </c>
      <c r="CS174" s="4" t="s">
        <v>416</v>
      </c>
      <c r="CT174" s="4" t="s">
        <v>417</v>
      </c>
      <c r="CU174" s="12">
        <v>21.6</v>
      </c>
      <c r="CV174" s="4">
        <v>4</v>
      </c>
      <c r="CW174" s="4">
        <v>4</v>
      </c>
      <c r="CX174" s="20">
        <v>0.25876712190684936</v>
      </c>
      <c r="CY174" s="4">
        <v>92</v>
      </c>
      <c r="CZ174" s="4">
        <v>127</v>
      </c>
      <c r="DA174" s="4">
        <v>157</v>
      </c>
      <c r="DB174" s="4">
        <v>288</v>
      </c>
      <c r="DC174" s="4">
        <v>9</v>
      </c>
      <c r="DD174" s="4">
        <v>10</v>
      </c>
      <c r="DE174" s="4">
        <v>21</v>
      </c>
      <c r="DF174" s="4">
        <v>23</v>
      </c>
      <c r="DG174" s="12">
        <v>21.290945050000001</v>
      </c>
      <c r="DH174" s="12">
        <v>14.249799729999999</v>
      </c>
      <c r="DI174" s="12">
        <v>17.770372389999999</v>
      </c>
      <c r="DJ174" s="12">
        <v>-7.0411453200000018</v>
      </c>
      <c r="DK174" s="4">
        <v>0.72</v>
      </c>
      <c r="DL174" s="12">
        <v>1</v>
      </c>
      <c r="DM174" s="4">
        <v>27</v>
      </c>
      <c r="DN174" s="16">
        <v>4.7980005453000005E-2</v>
      </c>
      <c r="DO174" s="4">
        <v>67.7</v>
      </c>
      <c r="DP174" s="4">
        <v>72.599999999999994</v>
      </c>
      <c r="DQ174" s="12">
        <v>73.900000000000006</v>
      </c>
      <c r="DR174" s="20">
        <v>0.28323699421965276</v>
      </c>
      <c r="DS174" s="49">
        <f>(DQ174-DO174)/(85-DO174)</f>
        <v>0.35838150289017362</v>
      </c>
      <c r="DT174" s="20">
        <v>-6.4274800000000007E-2</v>
      </c>
      <c r="DU174" s="4">
        <v>48</v>
      </c>
      <c r="DV174" s="4">
        <v>20</v>
      </c>
      <c r="DW174" s="12">
        <v>18</v>
      </c>
      <c r="DX174" s="4">
        <f t="shared" si="60"/>
        <v>28</v>
      </c>
      <c r="DY174" s="49">
        <f t="shared" si="61"/>
        <v>0.58333333333333337</v>
      </c>
      <c r="DZ174" s="16">
        <f t="shared" si="62"/>
        <v>0.60869565217391308</v>
      </c>
      <c r="EA174" s="16">
        <f t="shared" si="63"/>
        <v>0.63636363636363635</v>
      </c>
      <c r="EB174" s="16">
        <f t="shared" si="64"/>
        <v>0.15348915237281549</v>
      </c>
      <c r="EC174" s="16">
        <f t="shared" si="65"/>
        <v>0.16469268773900089</v>
      </c>
      <c r="ED174" s="16">
        <f t="shared" si="66"/>
        <v>0.17777451842866837</v>
      </c>
      <c r="EE174" s="20">
        <f t="shared" si="67"/>
        <v>2.4</v>
      </c>
      <c r="EF174" s="20">
        <f t="shared" si="68"/>
        <v>0.87546873735390029</v>
      </c>
      <c r="EG174" s="16">
        <v>0.41746740999999998</v>
      </c>
      <c r="EH174" s="4">
        <v>127</v>
      </c>
      <c r="EI174" s="4">
        <v>56</v>
      </c>
      <c r="EJ174" s="4">
        <v>43</v>
      </c>
      <c r="EK174" s="32">
        <v>21</v>
      </c>
      <c r="EL174" s="4">
        <v>22</v>
      </c>
      <c r="EM174" s="55">
        <v>0.6071428571428571</v>
      </c>
      <c r="EN174" s="12">
        <v>1.3</v>
      </c>
      <c r="EO174" s="12">
        <v>4.0999999999999996</v>
      </c>
      <c r="EP174" s="4" t="s">
        <v>740</v>
      </c>
      <c r="EQ174" s="20">
        <v>-34.549999999999997</v>
      </c>
      <c r="ER174" s="4">
        <v>6.1</v>
      </c>
      <c r="ES174" s="4">
        <v>6.3</v>
      </c>
      <c r="ET174" s="4">
        <v>6.5</v>
      </c>
      <c r="EU174" s="4">
        <v>6.3</v>
      </c>
      <c r="EV174" s="4">
        <v>5.8</v>
      </c>
      <c r="EW174" s="20">
        <f>AVERAGE(ER174:EV174)</f>
        <v>6.2</v>
      </c>
      <c r="EY174" s="4">
        <v>0.84199999999999997</v>
      </c>
      <c r="EZ174" s="4">
        <v>103</v>
      </c>
      <c r="FA174" s="4">
        <v>75.900000000000006</v>
      </c>
      <c r="FB174" s="4">
        <v>105</v>
      </c>
      <c r="FC174" s="4">
        <v>109</v>
      </c>
      <c r="FD174" s="4">
        <v>96</v>
      </c>
      <c r="FE174" s="4">
        <v>85</v>
      </c>
      <c r="FF174" s="4">
        <v>2.2000000000000002</v>
      </c>
      <c r="FG174" s="4">
        <v>75</v>
      </c>
      <c r="FH174" s="4">
        <v>97.3</v>
      </c>
      <c r="FI174" s="4">
        <v>96.7</v>
      </c>
      <c r="FK174" s="4">
        <v>91.1</v>
      </c>
      <c r="FM174" s="4">
        <v>111</v>
      </c>
      <c r="FN174" s="4">
        <v>124</v>
      </c>
      <c r="FO174" s="4">
        <v>0.41399999999999998</v>
      </c>
      <c r="FP174" s="4">
        <v>3.9</v>
      </c>
      <c r="FQ174" s="4">
        <v>0.5</v>
      </c>
      <c r="FR174" s="4">
        <v>26</v>
      </c>
      <c r="FS174" s="4">
        <v>39</v>
      </c>
      <c r="FU174" s="4">
        <v>33.4</v>
      </c>
      <c r="FV174" s="12">
        <v>6.9</v>
      </c>
      <c r="FW174" s="4">
        <v>32</v>
      </c>
      <c r="FX174" s="4">
        <v>37</v>
      </c>
    </row>
    <row r="175" spans="1:180">
      <c r="A175" s="4" t="s">
        <v>741</v>
      </c>
      <c r="B175" s="4" t="s">
        <v>407</v>
      </c>
      <c r="C175" s="4">
        <v>0</v>
      </c>
      <c r="D175" s="4">
        <v>1</v>
      </c>
      <c r="E175" s="4">
        <v>0</v>
      </c>
      <c r="F175" s="4">
        <v>0</v>
      </c>
      <c r="G175" s="4">
        <v>0</v>
      </c>
      <c r="H175" s="4">
        <v>0</v>
      </c>
      <c r="I175" s="4">
        <v>0</v>
      </c>
      <c r="J175" s="4">
        <v>0</v>
      </c>
      <c r="K175" s="4">
        <v>0</v>
      </c>
      <c r="L175" s="4">
        <v>0</v>
      </c>
      <c r="M175" s="4">
        <v>0</v>
      </c>
      <c r="N175" s="4">
        <v>0</v>
      </c>
      <c r="O175" s="4">
        <v>0</v>
      </c>
      <c r="P175" s="4">
        <v>0</v>
      </c>
      <c r="Q175" s="4">
        <v>1</v>
      </c>
      <c r="U175" s="5">
        <v>23209000</v>
      </c>
      <c r="V175" s="12">
        <v>2.4</v>
      </c>
      <c r="W175" s="12">
        <v>6.3</v>
      </c>
      <c r="X175" s="12">
        <v>6.3</v>
      </c>
      <c r="Y175" s="12">
        <v>4.9000000000000004</v>
      </c>
      <c r="Z175" s="12">
        <v>3.7</v>
      </c>
      <c r="AA175" s="12">
        <v>3.6</v>
      </c>
      <c r="AB175" s="12">
        <v>4.95</v>
      </c>
      <c r="AC175" s="12">
        <v>1.3</v>
      </c>
      <c r="AD175" s="12">
        <v>1.9</v>
      </c>
      <c r="AE175" s="12">
        <v>-2.7</v>
      </c>
      <c r="AF175" s="12">
        <v>34</v>
      </c>
      <c r="AG175" s="12">
        <v>40.6</v>
      </c>
      <c r="AH175" s="12">
        <v>37.299999999999997</v>
      </c>
      <c r="AI175" s="12">
        <v>6.6</v>
      </c>
      <c r="AJ175" s="12"/>
      <c r="AK175" s="4">
        <v>97.2</v>
      </c>
      <c r="AL175" s="20"/>
      <c r="AM175" s="20"/>
      <c r="AN175" s="20"/>
      <c r="AO175" s="20"/>
      <c r="AP175" s="5">
        <v>9504000</v>
      </c>
      <c r="AQ175" s="14">
        <v>3.4</v>
      </c>
      <c r="AR175" s="14">
        <v>40.4</v>
      </c>
      <c r="AS175" s="14">
        <v>42.4</v>
      </c>
      <c r="AT175" s="14">
        <v>42.8</v>
      </c>
      <c r="AU175" s="14">
        <v>44.3</v>
      </c>
      <c r="AV175" s="14">
        <v>38.200000000000003</v>
      </c>
      <c r="AW175" s="14">
        <v>37.6</v>
      </c>
      <c r="AY175" s="5">
        <v>2597.7258409999999</v>
      </c>
      <c r="AZ175" s="5">
        <v>3215.3072510000002</v>
      </c>
      <c r="BB175" s="27"/>
      <c r="BI175" s="5"/>
      <c r="BJ175" s="5"/>
      <c r="BK175" s="5"/>
      <c r="BL175" s="5"/>
      <c r="BM175" s="5">
        <v>2438</v>
      </c>
      <c r="BN175" s="5">
        <v>1958.60383</v>
      </c>
      <c r="BO175" s="5">
        <v>586.72382700000003</v>
      </c>
      <c r="BP175" s="5">
        <v>1010</v>
      </c>
      <c r="CI175" s="5"/>
      <c r="CU175" s="12"/>
      <c r="DB175" s="4">
        <v>123</v>
      </c>
      <c r="DG175" s="12">
        <v>56.824321750000003</v>
      </c>
      <c r="DH175" s="12">
        <v>34.936798099999997</v>
      </c>
      <c r="DI175" s="12">
        <v>45.880559925</v>
      </c>
      <c r="DJ175" s="12">
        <v>-21.887523650000006</v>
      </c>
      <c r="DM175" s="4">
        <v>5</v>
      </c>
      <c r="DN175" s="16">
        <v>2.2940279962500001E-2</v>
      </c>
      <c r="DP175" s="4">
        <v>69.400000000000006</v>
      </c>
      <c r="DQ175" s="12">
        <v>67.5</v>
      </c>
      <c r="DR175" s="20"/>
      <c r="DT175" s="20" t="s">
        <v>427</v>
      </c>
      <c r="DU175" s="4">
        <v>84</v>
      </c>
      <c r="DV175" s="4">
        <v>46</v>
      </c>
      <c r="DW175" s="12">
        <v>24.2</v>
      </c>
      <c r="DX175" s="4">
        <f t="shared" si="60"/>
        <v>38</v>
      </c>
      <c r="DY175" s="49">
        <f t="shared" si="61"/>
        <v>0.45238095238095238</v>
      </c>
      <c r="DZ175" s="16">
        <f t="shared" si="62"/>
        <v>0.46341463414634149</v>
      </c>
      <c r="EA175" s="16">
        <f t="shared" si="63"/>
        <v>0.47499999999999998</v>
      </c>
      <c r="EB175" s="16">
        <f t="shared" si="64"/>
        <v>0.10557474886706909</v>
      </c>
      <c r="EC175" s="16">
        <f t="shared" si="65"/>
        <v>0.10927144074791229</v>
      </c>
      <c r="ED175" s="16">
        <f t="shared" si="66"/>
        <v>0.11323661036929238</v>
      </c>
      <c r="EE175" s="20">
        <f t="shared" si="67"/>
        <v>1.826086956521739</v>
      </c>
      <c r="EF175" s="20">
        <f t="shared" si="68"/>
        <v>0.60217540235421829</v>
      </c>
      <c r="EG175" s="16">
        <v>0.50504800999999999</v>
      </c>
      <c r="EH175" s="4">
        <v>71</v>
      </c>
      <c r="EI175" s="4">
        <v>122</v>
      </c>
      <c r="EJ175" s="4">
        <v>78</v>
      </c>
      <c r="EK175" s="32">
        <v>62</v>
      </c>
      <c r="EL175" s="4">
        <v>60</v>
      </c>
      <c r="EM175" s="55">
        <v>0.50819672131147542</v>
      </c>
      <c r="EN175" s="12">
        <v>2.2000000000000002</v>
      </c>
      <c r="EO175" s="12">
        <v>1.6</v>
      </c>
      <c r="EP175" s="4" t="s">
        <v>742</v>
      </c>
      <c r="EQ175" s="20">
        <v>41.16</v>
      </c>
      <c r="EY175" s="4">
        <v>0.65500000000000003</v>
      </c>
      <c r="EZ175" s="4">
        <v>102</v>
      </c>
      <c r="FA175" s="4">
        <v>70.7</v>
      </c>
      <c r="FB175" s="4">
        <v>106</v>
      </c>
      <c r="FC175" s="4">
        <v>110</v>
      </c>
      <c r="FE175" s="4">
        <v>55</v>
      </c>
      <c r="FF175" s="4">
        <v>3.7</v>
      </c>
      <c r="FG175" s="4">
        <v>60</v>
      </c>
      <c r="FH175" s="4">
        <v>97.2</v>
      </c>
      <c r="FI175" s="4">
        <v>97.2</v>
      </c>
      <c r="FR175" s="4">
        <v>48</v>
      </c>
      <c r="FS175" s="4">
        <v>46</v>
      </c>
      <c r="FU175" s="12">
        <v>39</v>
      </c>
      <c r="FV175" s="12">
        <v>6</v>
      </c>
      <c r="FW175" s="4">
        <v>94</v>
      </c>
      <c r="FX175" s="4">
        <v>100</v>
      </c>
    </row>
    <row r="176" spans="1:180">
      <c r="A176" s="4" t="s">
        <v>743</v>
      </c>
      <c r="B176" s="4" t="s">
        <v>403</v>
      </c>
      <c r="C176" s="4">
        <v>0</v>
      </c>
      <c r="D176" s="4">
        <v>0</v>
      </c>
      <c r="E176" s="4">
        <v>0</v>
      </c>
      <c r="F176" s="4">
        <v>0</v>
      </c>
      <c r="G176" s="4">
        <v>0</v>
      </c>
      <c r="H176" s="4">
        <v>0</v>
      </c>
      <c r="I176" s="4">
        <v>0</v>
      </c>
      <c r="J176" s="4">
        <v>0</v>
      </c>
      <c r="K176" s="4">
        <v>0</v>
      </c>
      <c r="L176" s="4">
        <v>0</v>
      </c>
      <c r="M176" s="4">
        <v>1</v>
      </c>
      <c r="N176" s="4">
        <v>1</v>
      </c>
      <c r="O176" s="4">
        <v>1</v>
      </c>
      <c r="P176" s="4">
        <v>0</v>
      </c>
      <c r="Q176" s="4">
        <v>0</v>
      </c>
      <c r="U176" s="5">
        <v>174000</v>
      </c>
      <c r="V176" s="12">
        <v>2.5</v>
      </c>
      <c r="W176" s="12"/>
      <c r="X176" s="12">
        <v>7.2</v>
      </c>
      <c r="Y176" s="12">
        <v>5.4</v>
      </c>
      <c r="Z176" s="12"/>
      <c r="AA176" s="12">
        <v>4.5</v>
      </c>
      <c r="AB176" s="12">
        <v>5.85</v>
      </c>
      <c r="AC176" s="12">
        <v>1.4</v>
      </c>
      <c r="AD176" s="12">
        <v>1.1000000000000001</v>
      </c>
      <c r="AE176" s="12">
        <v>-2.7</v>
      </c>
      <c r="AF176" s="12">
        <v>9</v>
      </c>
      <c r="AG176" s="12">
        <v>18.2</v>
      </c>
      <c r="AH176" s="12">
        <v>13.6</v>
      </c>
      <c r="AI176" s="12">
        <v>9.1999999999999993</v>
      </c>
      <c r="AJ176" s="12"/>
      <c r="AK176" s="12">
        <v>64</v>
      </c>
      <c r="AL176" s="20"/>
      <c r="AM176" s="20"/>
      <c r="AN176" s="20"/>
      <c r="AO176" s="20"/>
      <c r="AP176" s="5"/>
      <c r="AQ176" s="14"/>
      <c r="AR176" s="14"/>
      <c r="AS176" s="14"/>
      <c r="AT176" s="14"/>
      <c r="AU176" s="14"/>
      <c r="AV176" s="14"/>
      <c r="AW176" s="14"/>
      <c r="BB176" s="27"/>
      <c r="BI176" s="5"/>
      <c r="BJ176" s="5">
        <v>1677</v>
      </c>
      <c r="BK176" s="5">
        <v>1677</v>
      </c>
      <c r="BL176" s="5"/>
      <c r="BM176" s="5"/>
      <c r="BN176" s="5">
        <v>2153.4455090000001</v>
      </c>
      <c r="BO176" s="5">
        <v>876.21692210000003</v>
      </c>
      <c r="BP176" s="5">
        <v>1290</v>
      </c>
      <c r="CE176" s="30">
        <v>15</v>
      </c>
      <c r="CI176" s="5"/>
      <c r="CU176" s="12"/>
      <c r="DB176" s="4">
        <v>17</v>
      </c>
      <c r="DG176" s="12"/>
      <c r="DH176" s="12"/>
      <c r="DI176" s="12"/>
      <c r="DJ176" s="12"/>
      <c r="DM176" s="4">
        <v>50</v>
      </c>
      <c r="DP176" s="4">
        <v>65.400000000000006</v>
      </c>
      <c r="DQ176" s="12">
        <v>67.400000000000006</v>
      </c>
      <c r="DR176" s="20"/>
      <c r="DT176" s="20" t="s">
        <v>427</v>
      </c>
      <c r="DU176" s="4">
        <v>141</v>
      </c>
      <c r="DV176" s="4">
        <v>41</v>
      </c>
      <c r="DW176" s="12">
        <v>39</v>
      </c>
      <c r="DX176" s="4">
        <f t="shared" si="60"/>
        <v>100</v>
      </c>
      <c r="DY176" s="49">
        <f t="shared" si="61"/>
        <v>0.70921985815602839</v>
      </c>
      <c r="DZ176" s="16">
        <f t="shared" si="62"/>
        <v>0.71942446043165464</v>
      </c>
      <c r="EA176" s="16">
        <f t="shared" si="63"/>
        <v>0.72992700729927007</v>
      </c>
      <c r="EB176" s="16">
        <f t="shared" si="64"/>
        <v>0.21655591340697336</v>
      </c>
      <c r="EC176" s="16">
        <f t="shared" si="65"/>
        <v>0.22308082007280214</v>
      </c>
      <c r="ED176" s="16">
        <f t="shared" si="66"/>
        <v>0.23004926555020244</v>
      </c>
      <c r="EE176" s="20">
        <f t="shared" si="67"/>
        <v>3.4390243902439024</v>
      </c>
      <c r="EF176" s="20">
        <f t="shared" si="68"/>
        <v>1.2351878236738605</v>
      </c>
      <c r="EG176" s="16">
        <v>-0.29984773999999997</v>
      </c>
      <c r="EH176" s="4">
        <v>77</v>
      </c>
      <c r="EI176" s="4">
        <v>225</v>
      </c>
      <c r="EJ176" s="4">
        <v>110</v>
      </c>
      <c r="EK176" s="32"/>
      <c r="EL176" s="4">
        <v>53</v>
      </c>
      <c r="EM176" s="55">
        <v>0.76444444444444448</v>
      </c>
      <c r="EN176" s="12">
        <v>3.6</v>
      </c>
      <c r="EO176" s="12">
        <v>4.5999999999999996</v>
      </c>
      <c r="EP176" s="4" t="s">
        <v>744</v>
      </c>
      <c r="EQ176" s="20">
        <v>-17.45</v>
      </c>
      <c r="EZ176" s="4">
        <v>92</v>
      </c>
      <c r="FB176" s="4">
        <v>126</v>
      </c>
      <c r="FF176" s="4">
        <v>4.5999999999999996</v>
      </c>
      <c r="FG176" s="4">
        <v>69</v>
      </c>
      <c r="FR176" s="4">
        <v>21</v>
      </c>
      <c r="FS176" s="4">
        <v>31</v>
      </c>
      <c r="FT176" s="4">
        <v>86</v>
      </c>
      <c r="FV176" s="12">
        <v>0</v>
      </c>
      <c r="FW176" s="4">
        <v>119</v>
      </c>
      <c r="FX176" s="4">
        <v>124</v>
      </c>
    </row>
    <row r="177" spans="1:180">
      <c r="A177" s="4" t="s">
        <v>745</v>
      </c>
      <c r="B177" s="4" t="s">
        <v>414</v>
      </c>
      <c r="C177" s="4">
        <v>0</v>
      </c>
      <c r="D177" s="4">
        <v>0</v>
      </c>
      <c r="E177" s="4">
        <v>0</v>
      </c>
      <c r="F177" s="4">
        <v>0</v>
      </c>
      <c r="G177" s="4">
        <v>1</v>
      </c>
      <c r="H177" s="4">
        <v>0</v>
      </c>
      <c r="I177" s="4">
        <v>0</v>
      </c>
      <c r="J177" s="4">
        <v>0</v>
      </c>
      <c r="K177" s="4">
        <v>0</v>
      </c>
      <c r="L177" s="4">
        <v>0</v>
      </c>
      <c r="M177" s="4">
        <v>0</v>
      </c>
      <c r="N177" s="4">
        <v>1</v>
      </c>
      <c r="O177" s="4">
        <v>1</v>
      </c>
      <c r="P177" s="4">
        <v>1</v>
      </c>
      <c r="Q177" s="4">
        <v>0</v>
      </c>
      <c r="R177" s="20">
        <v>0.2857142857142857</v>
      </c>
      <c r="S177" s="20">
        <v>8.3714285714285719</v>
      </c>
      <c r="T177" s="4">
        <v>6.32</v>
      </c>
      <c r="U177" s="5">
        <v>22311000</v>
      </c>
      <c r="V177" s="12">
        <v>2.5</v>
      </c>
      <c r="W177" s="12">
        <v>6.6</v>
      </c>
      <c r="X177" s="12">
        <v>6.6</v>
      </c>
      <c r="Y177" s="12">
        <v>4.2</v>
      </c>
      <c r="Z177" s="12">
        <v>3.1</v>
      </c>
      <c r="AA177" s="12">
        <v>3.1</v>
      </c>
      <c r="AB177" s="12">
        <v>4.8499999999999996</v>
      </c>
      <c r="AC177" s="12">
        <v>2.2999999999999998</v>
      </c>
      <c r="AD177" s="12">
        <v>1.9</v>
      </c>
      <c r="AE177" s="12">
        <v>-3.5</v>
      </c>
      <c r="AF177" s="12">
        <v>61.2</v>
      </c>
      <c r="AG177" s="12">
        <v>84</v>
      </c>
      <c r="AH177" s="12">
        <v>72.599999999999994</v>
      </c>
      <c r="AI177" s="12">
        <v>22.8</v>
      </c>
      <c r="AJ177" s="12">
        <v>0.9</v>
      </c>
      <c r="AK177" s="12">
        <v>91</v>
      </c>
      <c r="AL177" s="20">
        <v>2.5299999999999998</v>
      </c>
      <c r="AM177" s="20">
        <v>5.3680000000000003</v>
      </c>
      <c r="AN177" s="20">
        <v>3.9489999999999998</v>
      </c>
      <c r="AO177" s="20">
        <f>AM177-AL177</f>
        <v>2.8380000000000005</v>
      </c>
      <c r="AP177" s="5">
        <v>8785000</v>
      </c>
      <c r="AQ177" s="14">
        <v>2.5</v>
      </c>
      <c r="AR177" s="14">
        <v>34.200000000000003</v>
      </c>
      <c r="AS177" s="14">
        <v>40.9</v>
      </c>
      <c r="AT177" s="14">
        <v>49.5</v>
      </c>
      <c r="AU177" s="14">
        <v>52</v>
      </c>
      <c r="AV177" s="14">
        <v>18.5</v>
      </c>
      <c r="AW177" s="14">
        <v>26.6</v>
      </c>
      <c r="AX177" s="5">
        <v>5764.2705139999998</v>
      </c>
      <c r="AY177" s="5">
        <v>6744.9907249999997</v>
      </c>
      <c r="AZ177" s="5">
        <v>6466.9855779999998</v>
      </c>
      <c r="BA177" s="20">
        <v>0.83682911782850089</v>
      </c>
      <c r="BB177" s="27">
        <v>0.95534869043862414</v>
      </c>
      <c r="BC177" s="20">
        <v>2.0825852782764813</v>
      </c>
      <c r="BF177" s="5">
        <v>821</v>
      </c>
      <c r="BG177" s="5">
        <v>9726</v>
      </c>
      <c r="BH177" s="5">
        <v>8139</v>
      </c>
      <c r="BI177" s="5">
        <v>6338</v>
      </c>
      <c r="BJ177" s="5">
        <v>6055</v>
      </c>
      <c r="BK177" s="5">
        <v>6196.5</v>
      </c>
      <c r="BL177" s="5">
        <v>3899</v>
      </c>
      <c r="BM177" s="5">
        <v>8120</v>
      </c>
      <c r="BN177" s="5">
        <v>6291.6325530000004</v>
      </c>
      <c r="BO177" s="5">
        <v>2498.9695489999999</v>
      </c>
      <c r="BP177" s="5">
        <v>3020</v>
      </c>
      <c r="BQ177" s="20">
        <v>44.42</v>
      </c>
      <c r="BR177" s="20">
        <v>44.42</v>
      </c>
      <c r="BS177" s="12">
        <v>83.553386911595865</v>
      </c>
      <c r="BT177" s="12">
        <v>100</v>
      </c>
      <c r="BU177" s="12">
        <v>55.466321243523318</v>
      </c>
      <c r="BV177" s="12">
        <v>86.3</v>
      </c>
      <c r="BW177" s="12">
        <v>91.3</v>
      </c>
      <c r="BX177" s="12">
        <v>53.7</v>
      </c>
      <c r="BY177" s="12">
        <v>31.467661691542286</v>
      </c>
      <c r="BZ177" s="12">
        <v>48.8</v>
      </c>
      <c r="CA177" s="12">
        <v>1.9170984455958551</v>
      </c>
      <c r="CB177" s="12">
        <v>81.2</v>
      </c>
      <c r="CC177" s="12">
        <v>82.6</v>
      </c>
      <c r="CD177" s="12">
        <v>72.2</v>
      </c>
      <c r="CE177" s="12"/>
      <c r="CH177" s="5">
        <v>1153000</v>
      </c>
      <c r="CI177" s="5">
        <v>1700000</v>
      </c>
      <c r="CJ177" s="4">
        <v>-32.200000000000003</v>
      </c>
      <c r="CK177" s="12">
        <v>14.9</v>
      </c>
      <c r="CL177" s="12">
        <v>17.100000000000001</v>
      </c>
      <c r="CM177" s="12">
        <v>32.6</v>
      </c>
      <c r="CN177" s="12">
        <v>25.9</v>
      </c>
      <c r="CO177" s="12">
        <v>29.8</v>
      </c>
      <c r="CP177" s="4">
        <v>44.6</v>
      </c>
      <c r="CQ177" s="4" t="s">
        <v>415</v>
      </c>
      <c r="CR177" s="4">
        <v>1</v>
      </c>
      <c r="CS177" s="4" t="s">
        <v>422</v>
      </c>
      <c r="CT177" s="4" t="s">
        <v>417</v>
      </c>
      <c r="CU177" s="12"/>
      <c r="CV177" s="4">
        <v>3</v>
      </c>
      <c r="CW177" s="4">
        <v>3</v>
      </c>
      <c r="CX177" s="20">
        <v>-0.42646396484937693</v>
      </c>
      <c r="CY177" s="4">
        <v>48</v>
      </c>
      <c r="CZ177" s="4">
        <v>64</v>
      </c>
      <c r="DA177" s="4">
        <v>82</v>
      </c>
      <c r="DB177" s="4">
        <v>190</v>
      </c>
      <c r="DC177" s="4">
        <v>15</v>
      </c>
      <c r="DD177" s="4">
        <v>31</v>
      </c>
      <c r="DE177" s="4">
        <v>26</v>
      </c>
      <c r="DF177" s="4">
        <v>53</v>
      </c>
      <c r="DG177" s="12">
        <v>33.372543329999999</v>
      </c>
      <c r="DH177" s="12">
        <v>12.018400189999999</v>
      </c>
      <c r="DI177" s="12">
        <v>22.69547176</v>
      </c>
      <c r="DJ177" s="12">
        <v>-21.354143139999998</v>
      </c>
      <c r="DM177" s="4">
        <v>15</v>
      </c>
      <c r="DN177" s="16">
        <v>3.4043207639999996E-2</v>
      </c>
      <c r="DO177" s="4">
        <v>59.6</v>
      </c>
      <c r="DP177" s="4">
        <v>71.8</v>
      </c>
      <c r="DQ177" s="12">
        <v>72.400000000000006</v>
      </c>
      <c r="DR177" s="20">
        <v>0.48031496062992113</v>
      </c>
      <c r="DS177" s="49">
        <f>(DQ177-DO177)/(85-DO177)</f>
        <v>0.50393700787401596</v>
      </c>
      <c r="DT177" s="20">
        <v>1.136442E-2</v>
      </c>
      <c r="DU177" s="4">
        <v>53</v>
      </c>
      <c r="DV177" s="4">
        <v>24</v>
      </c>
      <c r="DW177" s="12">
        <v>21.833300000000001</v>
      </c>
      <c r="DX177" s="4">
        <f t="shared" si="60"/>
        <v>29</v>
      </c>
      <c r="DY177" s="49">
        <f t="shared" si="61"/>
        <v>0.54716981132075471</v>
      </c>
      <c r="DZ177" s="16">
        <f t="shared" si="62"/>
        <v>0.56862745098039214</v>
      </c>
      <c r="EA177" s="16">
        <f t="shared" si="63"/>
        <v>0.59183673469387754</v>
      </c>
      <c r="EB177" s="16">
        <f t="shared" si="64"/>
        <v>0.1388969664822165</v>
      </c>
      <c r="EC177" s="16">
        <f t="shared" si="65"/>
        <v>0.1475810746931846</v>
      </c>
      <c r="ED177" s="16">
        <f t="shared" si="66"/>
        <v>0.15747476618119532</v>
      </c>
      <c r="EE177" s="20">
        <f t="shared" si="67"/>
        <v>2.2083333333333335</v>
      </c>
      <c r="EF177" s="20">
        <f t="shared" si="68"/>
        <v>0.79223808320417621</v>
      </c>
      <c r="EG177" s="16">
        <v>0.46781400000000001</v>
      </c>
      <c r="EH177" s="4">
        <v>115</v>
      </c>
      <c r="EI177" s="4">
        <v>70</v>
      </c>
      <c r="EJ177" s="4">
        <v>42</v>
      </c>
      <c r="EK177" s="32">
        <v>24</v>
      </c>
      <c r="EL177" s="4">
        <v>28</v>
      </c>
      <c r="EM177" s="55">
        <v>0.6</v>
      </c>
      <c r="EN177" s="12">
        <v>2.6</v>
      </c>
      <c r="EO177" s="12">
        <v>2.6</v>
      </c>
      <c r="EP177" s="4" t="s">
        <v>746</v>
      </c>
      <c r="EQ177" s="20">
        <v>10.3</v>
      </c>
      <c r="ER177" s="4">
        <v>4.5</v>
      </c>
      <c r="ES177" s="4">
        <v>5.5</v>
      </c>
      <c r="ET177" s="4">
        <v>5.2</v>
      </c>
      <c r="EU177" s="4">
        <v>6.6</v>
      </c>
      <c r="EV177" s="4">
        <v>6.9</v>
      </c>
      <c r="EW177" s="20">
        <f>AVERAGE(ER177:EV177)</f>
        <v>5.7399999999999993</v>
      </c>
      <c r="EX177" s="4">
        <v>56</v>
      </c>
      <c r="EY177" s="4">
        <v>0.79200000000000004</v>
      </c>
      <c r="EZ177" s="4">
        <v>98</v>
      </c>
      <c r="FA177" s="4">
        <v>75.099999999999994</v>
      </c>
      <c r="FB177" s="4">
        <v>111</v>
      </c>
      <c r="FC177" s="4">
        <v>109</v>
      </c>
      <c r="FD177" s="4">
        <v>69</v>
      </c>
      <c r="FE177" s="4">
        <v>120</v>
      </c>
      <c r="FF177" s="4">
        <v>3</v>
      </c>
      <c r="FG177" s="4">
        <v>56</v>
      </c>
      <c r="FH177" s="4">
        <v>90.3</v>
      </c>
      <c r="FI177" s="4">
        <v>91.6</v>
      </c>
      <c r="FJ177" s="4">
        <v>122</v>
      </c>
      <c r="FK177" s="4">
        <v>64.2</v>
      </c>
      <c r="FM177" s="4">
        <v>120</v>
      </c>
      <c r="FN177" s="4">
        <v>109</v>
      </c>
      <c r="FO177" s="4">
        <v>0.39400000000000002</v>
      </c>
      <c r="FP177" s="4">
        <v>2.5</v>
      </c>
      <c r="FQ177" s="4">
        <v>0.4</v>
      </c>
      <c r="FT177" s="4">
        <v>27</v>
      </c>
      <c r="FU177" s="4">
        <v>26.8</v>
      </c>
      <c r="FV177" s="12">
        <v>12.2</v>
      </c>
      <c r="FW177" s="4">
        <v>47</v>
      </c>
      <c r="FX177" s="4">
        <v>47</v>
      </c>
    </row>
    <row r="178" spans="1:180">
      <c r="A178" s="4" t="s">
        <v>747</v>
      </c>
      <c r="B178" s="4" t="s">
        <v>403</v>
      </c>
      <c r="C178" s="4">
        <v>0</v>
      </c>
      <c r="D178" s="4">
        <v>0</v>
      </c>
      <c r="E178" s="4">
        <v>0</v>
      </c>
      <c r="F178" s="4">
        <v>0</v>
      </c>
      <c r="G178" s="4">
        <v>0</v>
      </c>
      <c r="H178" s="4">
        <v>0</v>
      </c>
      <c r="I178" s="4">
        <v>0</v>
      </c>
      <c r="J178" s="4">
        <v>0</v>
      </c>
      <c r="K178" s="4">
        <v>0</v>
      </c>
      <c r="L178" s="4">
        <v>1</v>
      </c>
      <c r="M178" s="4">
        <v>0</v>
      </c>
      <c r="N178" s="4">
        <v>0</v>
      </c>
      <c r="O178" s="4">
        <v>0</v>
      </c>
      <c r="P178" s="4">
        <v>0</v>
      </c>
      <c r="Q178" s="4">
        <v>1</v>
      </c>
      <c r="R178" s="20">
        <v>7.2857142857142856</v>
      </c>
      <c r="S178" s="20">
        <v>0</v>
      </c>
      <c r="U178" s="5">
        <v>75181000</v>
      </c>
      <c r="V178" s="12">
        <v>2.1</v>
      </c>
      <c r="W178" s="12">
        <v>6.1</v>
      </c>
      <c r="X178" s="12">
        <v>6.1</v>
      </c>
      <c r="Y178" s="12">
        <v>5.0999999999999996</v>
      </c>
      <c r="Z178" s="12">
        <v>3.7</v>
      </c>
      <c r="AA178" s="12">
        <v>3.1</v>
      </c>
      <c r="AB178" s="12">
        <v>4.5999999999999996</v>
      </c>
      <c r="AC178" s="12">
        <v>0.9</v>
      </c>
      <c r="AD178" s="12">
        <v>3.1</v>
      </c>
      <c r="AE178" s="12">
        <v>-3</v>
      </c>
      <c r="AF178" s="12">
        <v>14.7</v>
      </c>
      <c r="AG178" s="12">
        <v>19.7</v>
      </c>
      <c r="AH178" s="12">
        <v>17.2</v>
      </c>
      <c r="AI178" s="12">
        <v>5</v>
      </c>
      <c r="AJ178" s="12"/>
      <c r="AK178" s="12">
        <v>93</v>
      </c>
      <c r="AL178" s="20"/>
      <c r="AM178" s="20"/>
      <c r="AN178" s="20"/>
      <c r="AO178" s="20"/>
      <c r="AP178" s="5">
        <v>38291000</v>
      </c>
      <c r="AQ178" s="14">
        <v>4.5999999999999996</v>
      </c>
      <c r="AR178" s="14">
        <v>47.7</v>
      </c>
      <c r="AS178" s="14">
        <v>51.5</v>
      </c>
      <c r="AT178" s="14">
        <v>51.1</v>
      </c>
      <c r="AU178" s="14">
        <v>52.5</v>
      </c>
      <c r="AV178" s="14">
        <v>44.5</v>
      </c>
      <c r="AW178" s="14">
        <v>49.4</v>
      </c>
      <c r="AY178" s="5">
        <v>1652.3411699999999</v>
      </c>
      <c r="BB178" s="27"/>
      <c r="BI178" s="5"/>
      <c r="BJ178" s="5"/>
      <c r="BK178" s="5"/>
      <c r="BL178" s="5"/>
      <c r="BM178" s="5"/>
      <c r="BN178" s="5">
        <v>1190.407438</v>
      </c>
      <c r="BO178" s="5"/>
      <c r="BP178" s="5">
        <v>290</v>
      </c>
      <c r="BQ178" s="20">
        <v>35.71</v>
      </c>
      <c r="BR178" s="20">
        <v>42.31</v>
      </c>
      <c r="CE178" s="32">
        <v>405</v>
      </c>
      <c r="CF178" s="32">
        <v>87</v>
      </c>
      <c r="CG178" s="27">
        <v>4.6551724137931032</v>
      </c>
      <c r="CI178" s="5"/>
      <c r="CU178" s="12"/>
      <c r="DB178" s="4">
        <v>134</v>
      </c>
      <c r="DF178" s="4">
        <v>60</v>
      </c>
      <c r="DG178" s="12">
        <v>81.506446839999995</v>
      </c>
      <c r="DH178" s="12">
        <v>71.295402530000004</v>
      </c>
      <c r="DI178" s="12">
        <v>76.400924685000007</v>
      </c>
      <c r="DJ178" s="12">
        <v>-10.211044309999991</v>
      </c>
      <c r="DM178" s="4">
        <v>30</v>
      </c>
      <c r="DN178" s="16">
        <v>0.229202774055</v>
      </c>
      <c r="DO178" s="4">
        <v>44.2</v>
      </c>
      <c r="DP178" s="4">
        <v>65.5</v>
      </c>
      <c r="DQ178" s="12">
        <v>67.400000000000006</v>
      </c>
      <c r="DR178" s="20">
        <v>0.52205882352941169</v>
      </c>
      <c r="DS178" s="49">
        <f>(DQ178-DO178)/(85-DO178)</f>
        <v>0.56862745098039225</v>
      </c>
      <c r="DT178" s="20">
        <v>0.12295985</v>
      </c>
      <c r="DU178" s="4">
        <v>147</v>
      </c>
      <c r="DV178" s="4">
        <v>33</v>
      </c>
      <c r="DW178" s="12">
        <v>39.92</v>
      </c>
      <c r="DX178" s="4">
        <f t="shared" si="60"/>
        <v>114</v>
      </c>
      <c r="DY178" s="49">
        <f t="shared" si="61"/>
        <v>0.77551020408163263</v>
      </c>
      <c r="DZ178" s="16">
        <f t="shared" si="62"/>
        <v>0.78620689655172415</v>
      </c>
      <c r="EA178" s="16">
        <f t="shared" si="63"/>
        <v>0.79720279720279719</v>
      </c>
      <c r="EB178" s="16">
        <f t="shared" si="64"/>
        <v>0.26191830280173911</v>
      </c>
      <c r="EC178" s="16">
        <f t="shared" si="65"/>
        <v>0.27079536988285374</v>
      </c>
      <c r="ED178" s="16">
        <f t="shared" si="66"/>
        <v>0.28039508102796346</v>
      </c>
      <c r="EE178" s="20">
        <f t="shared" si="67"/>
        <v>4.4545454545454541</v>
      </c>
      <c r="EF178" s="20">
        <f t="shared" si="68"/>
        <v>1.4939250253122558</v>
      </c>
      <c r="EG178" s="16">
        <v>-0.57241434000000002</v>
      </c>
      <c r="EH178" s="4">
        <v>85</v>
      </c>
      <c r="EI178" s="4">
        <v>219</v>
      </c>
      <c r="EJ178" s="4">
        <v>105</v>
      </c>
      <c r="EK178" s="32">
        <v>45</v>
      </c>
      <c r="EL178" s="4">
        <v>44</v>
      </c>
      <c r="EM178" s="55">
        <v>0.79908675799086759</v>
      </c>
      <c r="EN178" s="12">
        <v>3.7</v>
      </c>
      <c r="EO178" s="12">
        <v>5.4</v>
      </c>
      <c r="EP178" s="4" t="s">
        <v>748</v>
      </c>
      <c r="EQ178" s="20">
        <v>21.01</v>
      </c>
      <c r="EY178" s="4">
        <v>0.55200000000000005</v>
      </c>
      <c r="EZ178" s="4">
        <v>104</v>
      </c>
      <c r="FA178" s="4">
        <v>68.099999999999994</v>
      </c>
      <c r="FB178" s="4">
        <v>132</v>
      </c>
      <c r="FC178" s="4">
        <v>107</v>
      </c>
      <c r="FD178" s="4">
        <v>95</v>
      </c>
      <c r="FE178" s="4">
        <v>160</v>
      </c>
      <c r="FF178" s="4">
        <v>3</v>
      </c>
      <c r="FG178" s="4">
        <v>50</v>
      </c>
      <c r="FH178" s="4">
        <v>89.9</v>
      </c>
      <c r="FI178" s="4">
        <v>95.7</v>
      </c>
      <c r="FK178" s="4">
        <v>44.9</v>
      </c>
      <c r="FM178" s="4">
        <v>115</v>
      </c>
      <c r="FN178" s="4">
        <v>95</v>
      </c>
      <c r="FP178" s="4">
        <v>25</v>
      </c>
      <c r="FQ178" s="4">
        <v>8.1</v>
      </c>
      <c r="FR178" s="4">
        <v>48</v>
      </c>
      <c r="FS178" s="4">
        <v>50</v>
      </c>
      <c r="FT178" s="4">
        <v>88</v>
      </c>
      <c r="FU178" s="4">
        <v>42.3</v>
      </c>
      <c r="FV178" s="12">
        <v>26.2</v>
      </c>
      <c r="FW178" s="4">
        <v>120</v>
      </c>
      <c r="FX178" s="4">
        <v>121</v>
      </c>
    </row>
    <row r="179" spans="1:180">
      <c r="A179" s="4" t="s">
        <v>749</v>
      </c>
      <c r="B179" s="4" t="s">
        <v>403</v>
      </c>
      <c r="C179" s="4">
        <v>0</v>
      </c>
      <c r="D179" s="4">
        <v>0</v>
      </c>
      <c r="E179" s="4">
        <v>1</v>
      </c>
      <c r="F179" s="4">
        <v>0</v>
      </c>
      <c r="G179" s="4">
        <v>0</v>
      </c>
      <c r="H179" s="4">
        <v>0</v>
      </c>
      <c r="I179" s="4">
        <v>0</v>
      </c>
      <c r="J179" s="4">
        <v>0</v>
      </c>
      <c r="K179" s="4">
        <v>0</v>
      </c>
      <c r="L179" s="4">
        <v>0</v>
      </c>
      <c r="M179" s="4">
        <v>0</v>
      </c>
      <c r="N179" s="4">
        <v>1</v>
      </c>
      <c r="O179" s="4">
        <v>0</v>
      </c>
      <c r="P179" s="4">
        <v>0</v>
      </c>
      <c r="Q179" s="4">
        <v>0</v>
      </c>
      <c r="U179" s="5">
        <v>15678000</v>
      </c>
      <c r="V179" s="12">
        <v>4.0999999999999996</v>
      </c>
      <c r="W179" s="12">
        <v>7.6</v>
      </c>
      <c r="X179" s="12">
        <v>7.6</v>
      </c>
      <c r="Y179" s="12">
        <v>7.6</v>
      </c>
      <c r="Z179" s="12">
        <v>7.4</v>
      </c>
      <c r="AA179" s="12">
        <v>7.6</v>
      </c>
      <c r="AB179" s="12">
        <v>7.6</v>
      </c>
      <c r="AC179" s="12">
        <v>0</v>
      </c>
      <c r="AD179" s="12">
        <v>0</v>
      </c>
      <c r="AE179" s="12">
        <v>0</v>
      </c>
      <c r="AF179" s="12">
        <v>9.1</v>
      </c>
      <c r="AG179" s="12">
        <v>28.9</v>
      </c>
      <c r="AH179" s="12">
        <v>19</v>
      </c>
      <c r="AI179" s="12">
        <v>19.8</v>
      </c>
      <c r="AJ179" s="12"/>
      <c r="AK179" s="4">
        <v>41.1</v>
      </c>
      <c r="AL179" s="20"/>
      <c r="AM179" s="20"/>
      <c r="AN179" s="20"/>
      <c r="AO179" s="20"/>
      <c r="AP179" s="5">
        <v>4945000</v>
      </c>
      <c r="AQ179" s="14">
        <v>0.6</v>
      </c>
      <c r="AR179" s="14">
        <v>29.1</v>
      </c>
      <c r="AS179" s="14">
        <v>31.5</v>
      </c>
      <c r="AT179" s="14">
        <v>41.2</v>
      </c>
      <c r="AU179" s="14">
        <v>45.4</v>
      </c>
      <c r="AV179" s="14">
        <v>18.100000000000001</v>
      </c>
      <c r="AW179" s="14">
        <v>17.7</v>
      </c>
      <c r="AY179" s="5">
        <v>960.65120669999999</v>
      </c>
      <c r="AZ179" s="5">
        <v>1207.7930449999999</v>
      </c>
      <c r="BB179" s="27"/>
      <c r="BI179" s="5"/>
      <c r="BJ179" s="5"/>
      <c r="BK179" s="5"/>
      <c r="BL179" s="5"/>
      <c r="BM179" s="5"/>
      <c r="BN179" s="5">
        <v>684.40766080000003</v>
      </c>
      <c r="BO179" s="5"/>
      <c r="BP179" s="5">
        <v>380</v>
      </c>
      <c r="CE179" s="32">
        <v>23</v>
      </c>
      <c r="CF179" s="32">
        <v>55</v>
      </c>
      <c r="CG179" s="27">
        <v>0.41818181818181815</v>
      </c>
      <c r="CI179" s="5"/>
      <c r="CU179" s="12"/>
      <c r="CV179" s="4">
        <v>3</v>
      </c>
      <c r="DB179" s="4">
        <v>12</v>
      </c>
      <c r="DF179" s="4">
        <v>30</v>
      </c>
      <c r="DG179" s="12">
        <v>76.236755369999997</v>
      </c>
      <c r="DH179" s="12">
        <v>60.954101559999998</v>
      </c>
      <c r="DI179" s="12">
        <v>68.595428464999998</v>
      </c>
      <c r="DJ179" s="12">
        <v>-15.282653809999999</v>
      </c>
      <c r="DM179" s="4">
        <v>66</v>
      </c>
      <c r="DN179" s="16">
        <v>0.45272982786900001</v>
      </c>
      <c r="DO179" s="4">
        <v>36.4</v>
      </c>
      <c r="DP179" s="4">
        <v>50.4</v>
      </c>
      <c r="DQ179" s="12">
        <v>58</v>
      </c>
      <c r="DR179" s="20">
        <v>0.28806584362139914</v>
      </c>
      <c r="DS179" s="49">
        <f>(DQ179-DO179)/(85-DO179)</f>
        <v>0.44444444444444448</v>
      </c>
      <c r="DT179" s="20">
        <v>-6.9711699999999996E-3</v>
      </c>
      <c r="DU179" s="4">
        <v>230</v>
      </c>
      <c r="DV179" s="4">
        <v>78</v>
      </c>
      <c r="DW179" s="12">
        <v>97.76</v>
      </c>
      <c r="DX179" s="4">
        <f t="shared" si="60"/>
        <v>152</v>
      </c>
      <c r="DY179" s="49">
        <f t="shared" si="61"/>
        <v>0.66086956521739126</v>
      </c>
      <c r="DZ179" s="16">
        <f t="shared" si="62"/>
        <v>0.66666666666666663</v>
      </c>
      <c r="EA179" s="16">
        <f t="shared" si="63"/>
        <v>0.67256637168141598</v>
      </c>
      <c r="EB179" s="16">
        <f t="shared" si="64"/>
        <v>0.18958831039551244</v>
      </c>
      <c r="EC179" s="16">
        <f t="shared" si="65"/>
        <v>0.19283732859051228</v>
      </c>
      <c r="ED179" s="16">
        <f t="shared" si="66"/>
        <v>0.1962037574304237</v>
      </c>
      <c r="EE179" s="20">
        <f t="shared" si="67"/>
        <v>2.9487179487179489</v>
      </c>
      <c r="EF179" s="20">
        <f t="shared" si="68"/>
        <v>1.0813704822336039</v>
      </c>
      <c r="EG179" s="16">
        <v>-0.30841475000000002</v>
      </c>
      <c r="EH179" s="4">
        <v>50</v>
      </c>
      <c r="EI179" s="4">
        <v>340</v>
      </c>
      <c r="EJ179" s="4">
        <v>198</v>
      </c>
      <c r="EK179" s="32">
        <v>110</v>
      </c>
      <c r="EL179" s="4">
        <v>105</v>
      </c>
      <c r="EM179" s="55">
        <v>0.69117647058823528</v>
      </c>
      <c r="EN179" s="12">
        <v>2.7</v>
      </c>
      <c r="EO179" s="12">
        <v>4</v>
      </c>
      <c r="EP179" s="4" t="s">
        <v>750</v>
      </c>
      <c r="EQ179" s="20">
        <v>15.27</v>
      </c>
      <c r="EZ179" s="4">
        <v>108</v>
      </c>
      <c r="FA179" s="4">
        <v>56.7</v>
      </c>
      <c r="FB179" s="4">
        <v>138</v>
      </c>
      <c r="FC179" s="4">
        <v>101</v>
      </c>
      <c r="FD179" s="4">
        <v>16</v>
      </c>
      <c r="FE179" s="4">
        <v>1400</v>
      </c>
      <c r="FF179" s="4">
        <v>7.6</v>
      </c>
      <c r="FG179" s="4">
        <v>100</v>
      </c>
      <c r="FP179" s="4">
        <v>7.3</v>
      </c>
      <c r="FQ179" s="4">
        <v>6.4</v>
      </c>
      <c r="FR179" s="4">
        <v>27</v>
      </c>
      <c r="FS179" s="4">
        <v>30</v>
      </c>
      <c r="FT179" s="4">
        <v>15</v>
      </c>
      <c r="FV179" s="12">
        <v>0.7</v>
      </c>
      <c r="FW179" s="4">
        <v>137</v>
      </c>
      <c r="FX179" s="4">
        <v>148</v>
      </c>
    </row>
    <row r="180" spans="1:180">
      <c r="A180" s="4" t="s">
        <v>751</v>
      </c>
      <c r="B180" s="4" t="s">
        <v>407</v>
      </c>
      <c r="C180" s="4">
        <v>0</v>
      </c>
      <c r="D180" s="4">
        <v>1</v>
      </c>
      <c r="E180" s="4">
        <v>0</v>
      </c>
      <c r="F180" s="4">
        <v>0</v>
      </c>
      <c r="G180" s="4">
        <v>0</v>
      </c>
      <c r="H180" s="4">
        <v>0</v>
      </c>
      <c r="I180" s="4">
        <v>0</v>
      </c>
      <c r="J180" s="4">
        <v>0</v>
      </c>
      <c r="K180" s="4">
        <v>0</v>
      </c>
      <c r="L180" s="4">
        <v>0</v>
      </c>
      <c r="M180" s="4">
        <v>0</v>
      </c>
      <c r="N180" s="4">
        <v>0</v>
      </c>
      <c r="O180" s="4">
        <v>0</v>
      </c>
      <c r="P180" s="4">
        <v>0</v>
      </c>
      <c r="Q180" s="4">
        <v>1</v>
      </c>
      <c r="R180" s="20">
        <v>6.3142857142857141</v>
      </c>
      <c r="S180" s="20">
        <v>0.45714285714285713</v>
      </c>
      <c r="T180" s="4">
        <v>2.4700000000000002</v>
      </c>
      <c r="U180" s="5">
        <v>10294000</v>
      </c>
      <c r="V180" s="12">
        <v>0.5</v>
      </c>
      <c r="W180" s="12">
        <v>2.7</v>
      </c>
      <c r="X180" s="12">
        <v>2.7</v>
      </c>
      <c r="Y180" s="12">
        <v>2.2999999999999998</v>
      </c>
      <c r="Z180" s="12">
        <v>2</v>
      </c>
      <c r="AA180" s="12">
        <v>1.8</v>
      </c>
      <c r="AB180" s="12">
        <v>2.25</v>
      </c>
      <c r="AC180" s="12">
        <v>0.8</v>
      </c>
      <c r="AD180" s="12">
        <v>1.5</v>
      </c>
      <c r="AE180" s="12">
        <v>-0.9</v>
      </c>
      <c r="AF180" s="12">
        <v>28.6</v>
      </c>
      <c r="AG180" s="12">
        <v>53.2</v>
      </c>
      <c r="AH180" s="12">
        <v>40.9</v>
      </c>
      <c r="AI180" s="12">
        <v>24.6</v>
      </c>
      <c r="AJ180" s="12"/>
      <c r="AK180" s="4" t="s">
        <v>516</v>
      </c>
      <c r="AL180" s="20">
        <v>4.242</v>
      </c>
      <c r="AM180" s="20">
        <v>7.1639999999999997</v>
      </c>
      <c r="AN180" s="20">
        <v>5.7029999999999994</v>
      </c>
      <c r="AO180" s="20">
        <f>AM180-AL180</f>
        <v>2.9219999999999997</v>
      </c>
      <c r="AP180" s="5">
        <v>4858000</v>
      </c>
      <c r="AQ180" s="14">
        <v>3.1</v>
      </c>
      <c r="AR180" s="14">
        <v>46.2</v>
      </c>
      <c r="AS180" s="14">
        <v>47.9</v>
      </c>
      <c r="AT180" s="14">
        <v>57.2</v>
      </c>
      <c r="AU180" s="14">
        <v>54.6</v>
      </c>
      <c r="AV180" s="14">
        <v>35.4</v>
      </c>
      <c r="AW180" s="14">
        <v>39.799999999999997</v>
      </c>
      <c r="BA180" s="20">
        <v>2.2732194918783839</v>
      </c>
      <c r="BB180" s="27">
        <v>2.3675169182717335</v>
      </c>
      <c r="BG180" s="5">
        <v>2401</v>
      </c>
      <c r="BH180" s="5">
        <v>5458</v>
      </c>
      <c r="BI180" s="5">
        <v>1921</v>
      </c>
      <c r="BJ180" s="5">
        <v>4548</v>
      </c>
      <c r="BK180" s="5"/>
      <c r="BL180" s="5"/>
      <c r="BM180" s="5"/>
      <c r="BN180" s="5"/>
      <c r="BO180" s="5"/>
      <c r="BP180" s="5"/>
      <c r="BQ180" s="20">
        <v>32.619999999999997</v>
      </c>
      <c r="BR180" s="20">
        <v>32.619999999999997</v>
      </c>
      <c r="CI180" s="5"/>
      <c r="CU180" s="12"/>
      <c r="CV180" s="4">
        <v>3</v>
      </c>
      <c r="CY180" s="4">
        <v>120</v>
      </c>
      <c r="CZ180" s="4">
        <v>155</v>
      </c>
      <c r="DA180" s="4">
        <v>185</v>
      </c>
      <c r="DB180" s="4" t="s">
        <v>404</v>
      </c>
      <c r="DG180" s="12">
        <v>63.6145134</v>
      </c>
      <c r="DH180" s="12">
        <v>29.699600220000001</v>
      </c>
      <c r="DI180" s="12">
        <v>46.65705681</v>
      </c>
      <c r="DJ180" s="12">
        <v>-33.914913179999999</v>
      </c>
      <c r="DM180" s="4">
        <v>75</v>
      </c>
      <c r="DN180" s="16">
        <v>0.34992792607500001</v>
      </c>
      <c r="DR180" s="20"/>
      <c r="DT180" s="20"/>
      <c r="DU180" s="4">
        <v>87</v>
      </c>
      <c r="DV180" s="4">
        <v>19</v>
      </c>
      <c r="DW180" s="12">
        <v>14.3</v>
      </c>
      <c r="DX180" s="4">
        <f t="shared" si="60"/>
        <v>68</v>
      </c>
      <c r="DY180" s="49">
        <f t="shared" si="61"/>
        <v>0.7816091954022989</v>
      </c>
      <c r="DZ180" s="16">
        <f t="shared" si="62"/>
        <v>0.8</v>
      </c>
      <c r="EA180" s="16">
        <f t="shared" si="63"/>
        <v>0.81927710843373491</v>
      </c>
      <c r="EB180" s="16">
        <f t="shared" si="64"/>
        <v>0.26674739898453981</v>
      </c>
      <c r="EC180" s="16">
        <f t="shared" si="65"/>
        <v>0.28250158019108251</v>
      </c>
      <c r="ED180" s="16">
        <f t="shared" si="66"/>
        <v>0.30064715953829102</v>
      </c>
      <c r="EE180" s="20">
        <f t="shared" si="67"/>
        <v>4.5789473684210522</v>
      </c>
      <c r="EF180" s="20">
        <f t="shared" si="68"/>
        <v>1.5214691394881434</v>
      </c>
      <c r="EG180" s="16">
        <v>-0.42589104999999999</v>
      </c>
      <c r="EH180" s="4">
        <v>127</v>
      </c>
      <c r="EI180" s="4">
        <v>120</v>
      </c>
      <c r="EJ180" s="4">
        <v>44</v>
      </c>
      <c r="EK180" s="32">
        <v>23</v>
      </c>
      <c r="EL180" s="4">
        <v>22</v>
      </c>
      <c r="EM180" s="55">
        <v>0.81666666666666665</v>
      </c>
      <c r="EN180" s="12">
        <v>5</v>
      </c>
      <c r="EO180" s="12">
        <v>4.3</v>
      </c>
      <c r="EP180" s="4" t="s">
        <v>752</v>
      </c>
      <c r="EQ180" s="20">
        <v>44.5</v>
      </c>
    </row>
    <row r="181" spans="1:180">
      <c r="A181" s="4" t="s">
        <v>753</v>
      </c>
      <c r="B181" s="4" t="s">
        <v>4</v>
      </c>
      <c r="C181" s="4">
        <v>0</v>
      </c>
      <c r="D181" s="4">
        <v>0</v>
      </c>
      <c r="E181" s="4">
        <v>0</v>
      </c>
      <c r="F181" s="4">
        <v>1</v>
      </c>
      <c r="G181" s="4">
        <v>0</v>
      </c>
      <c r="H181" s="4">
        <v>0</v>
      </c>
      <c r="I181" s="4">
        <v>0</v>
      </c>
      <c r="J181" s="4">
        <v>0</v>
      </c>
      <c r="K181" s="4">
        <v>0</v>
      </c>
      <c r="L181" s="4">
        <v>0</v>
      </c>
      <c r="M181" s="4">
        <v>0</v>
      </c>
      <c r="N181" s="4">
        <v>1</v>
      </c>
      <c r="O181" s="4">
        <v>0</v>
      </c>
      <c r="P181" s="4">
        <v>0</v>
      </c>
      <c r="Q181" s="4">
        <v>0</v>
      </c>
      <c r="R181" s="20">
        <v>6.161290322580645</v>
      </c>
      <c r="S181" s="20">
        <v>1.6774193548387097</v>
      </c>
      <c r="T181" s="20">
        <v>3</v>
      </c>
      <c r="U181" s="5">
        <v>8275000</v>
      </c>
      <c r="V181" s="12">
        <v>2.2999999999999998</v>
      </c>
      <c r="W181" s="12">
        <v>6.6</v>
      </c>
      <c r="X181" s="12">
        <v>6.6</v>
      </c>
      <c r="Y181" s="12">
        <v>7.1</v>
      </c>
      <c r="Z181" s="12">
        <v>5.7</v>
      </c>
      <c r="AA181" s="12">
        <v>5.6</v>
      </c>
      <c r="AB181" s="12">
        <v>6.1</v>
      </c>
      <c r="AC181" s="12">
        <v>-0.4</v>
      </c>
      <c r="AD181" s="12">
        <v>1.5</v>
      </c>
      <c r="AE181" s="12">
        <v>-1</v>
      </c>
      <c r="AF181" s="12">
        <v>17.2</v>
      </c>
      <c r="AG181" s="12">
        <v>42</v>
      </c>
      <c r="AH181" s="12">
        <v>29.6</v>
      </c>
      <c r="AI181" s="12">
        <v>24.8</v>
      </c>
      <c r="AJ181" s="12"/>
      <c r="AK181" s="4">
        <v>76.599999999999994</v>
      </c>
      <c r="AL181" s="20">
        <v>1.643</v>
      </c>
      <c r="AM181" s="20">
        <v>4.3490000000000002</v>
      </c>
      <c r="AN181" s="20">
        <v>2.996</v>
      </c>
      <c r="AO181" s="20">
        <f>AM181-AL181</f>
        <v>2.7060000000000004</v>
      </c>
      <c r="AP181" s="5">
        <v>3454000</v>
      </c>
      <c r="AQ181" s="14">
        <v>3.2</v>
      </c>
      <c r="AR181" s="14">
        <v>41.8</v>
      </c>
      <c r="AS181" s="14">
        <v>42.5</v>
      </c>
      <c r="AT181" s="14">
        <v>46.7</v>
      </c>
      <c r="AU181" s="14">
        <v>46.3</v>
      </c>
      <c r="AV181" s="14">
        <v>37.1</v>
      </c>
      <c r="AW181" s="14">
        <v>37.200000000000003</v>
      </c>
      <c r="AX181" s="5">
        <v>1733.825315</v>
      </c>
      <c r="AY181" s="5">
        <v>869.48213139999996</v>
      </c>
      <c r="AZ181" s="5">
        <v>843.66419499999995</v>
      </c>
      <c r="BB181" s="27">
        <v>0.71398963730569953</v>
      </c>
      <c r="BC181" s="20">
        <v>0.82081911262798635</v>
      </c>
      <c r="BI181" s="5">
        <v>965</v>
      </c>
      <c r="BJ181" s="5">
        <v>689</v>
      </c>
      <c r="BK181" s="5">
        <v>827</v>
      </c>
      <c r="BL181" s="5">
        <v>1172</v>
      </c>
      <c r="BM181" s="5">
        <v>962</v>
      </c>
      <c r="BN181" s="5">
        <v>671.68363550000004</v>
      </c>
      <c r="BO181" s="5">
        <v>241.24279390000001</v>
      </c>
      <c r="BP181" s="5">
        <v>360</v>
      </c>
      <c r="BQ181" s="20">
        <v>47.26</v>
      </c>
      <c r="BR181" s="20">
        <v>50.26</v>
      </c>
      <c r="CE181" s="32">
        <v>9</v>
      </c>
      <c r="CF181" s="32">
        <v>20</v>
      </c>
      <c r="CG181" s="27">
        <v>0.45</v>
      </c>
      <c r="CH181" s="5">
        <v>273000</v>
      </c>
      <c r="CI181" s="5">
        <v>320000</v>
      </c>
      <c r="CJ181" s="4">
        <v>-14.7</v>
      </c>
      <c r="CK181" s="12">
        <v>12.5</v>
      </c>
      <c r="CM181" s="12">
        <v>54.5</v>
      </c>
      <c r="CN181" s="12">
        <v>18.8</v>
      </c>
      <c r="CP181" s="4">
        <v>40</v>
      </c>
      <c r="CQ181" s="4" t="s">
        <v>415</v>
      </c>
      <c r="CR181" s="4">
        <v>1</v>
      </c>
      <c r="CS181" s="4" t="s">
        <v>416</v>
      </c>
      <c r="CT181" s="4" t="s">
        <v>417</v>
      </c>
      <c r="CU181" s="12">
        <v>30</v>
      </c>
      <c r="CV181" s="4">
        <v>5</v>
      </c>
      <c r="CW181" s="4">
        <v>4</v>
      </c>
      <c r="CX181" s="20">
        <v>-1.0197898885924123E-2</v>
      </c>
      <c r="CY181" s="4">
        <v>27</v>
      </c>
      <c r="CZ181" s="4">
        <v>37</v>
      </c>
      <c r="DA181" s="4">
        <v>49</v>
      </c>
      <c r="DB181" s="4">
        <v>122</v>
      </c>
      <c r="DC181" s="4">
        <v>26</v>
      </c>
      <c r="DD181" s="4">
        <v>45</v>
      </c>
      <c r="DE181" s="4">
        <v>80</v>
      </c>
      <c r="DF181" s="4">
        <v>87</v>
      </c>
      <c r="DG181" s="12">
        <v>84.571044920000006</v>
      </c>
      <c r="DH181" s="12">
        <v>74.604896550000007</v>
      </c>
      <c r="DI181" s="12">
        <v>79.587970734999999</v>
      </c>
      <c r="DJ181" s="12">
        <v>-9.9661483699999991</v>
      </c>
      <c r="DK181" s="4">
        <v>0.08</v>
      </c>
      <c r="DL181" s="12">
        <v>72</v>
      </c>
      <c r="DM181" s="4">
        <v>50</v>
      </c>
      <c r="DN181" s="16">
        <v>0.39793985367500001</v>
      </c>
      <c r="DO181" s="4">
        <v>41.6</v>
      </c>
      <c r="DP181" s="4">
        <v>48.6</v>
      </c>
      <c r="DQ181" s="12">
        <v>40.1</v>
      </c>
      <c r="DR181" s="20">
        <v>0.16129032258064516</v>
      </c>
      <c r="DS181" s="49">
        <f>(DQ181-DO181)/(85-DO181)</f>
        <v>-3.4562211981566823E-2</v>
      </c>
      <c r="DT181" s="20">
        <v>-0.13421021</v>
      </c>
      <c r="DU181" s="4">
        <v>126</v>
      </c>
      <c r="DV181" s="4">
        <v>112</v>
      </c>
      <c r="DW181" s="12">
        <v>111.66670000000001</v>
      </c>
      <c r="DX181" s="4">
        <f t="shared" si="60"/>
        <v>14</v>
      </c>
      <c r="DY181" s="49">
        <f t="shared" si="61"/>
        <v>0.1111111111111111</v>
      </c>
      <c r="DZ181" s="16">
        <f t="shared" si="62"/>
        <v>0.11290322580645161</v>
      </c>
      <c r="EA181" s="16">
        <f t="shared" si="63"/>
        <v>0.11475409836065574</v>
      </c>
      <c r="EB181" s="16">
        <f t="shared" si="64"/>
        <v>2.0649987298732544E-2</v>
      </c>
      <c r="EC181" s="16">
        <f t="shared" si="65"/>
        <v>2.1028477081584018E-2</v>
      </c>
      <c r="ED181" s="16">
        <f t="shared" si="66"/>
        <v>2.1420407372756339E-2</v>
      </c>
      <c r="EE181" s="20">
        <f t="shared" si="67"/>
        <v>1.125</v>
      </c>
      <c r="EF181" s="20">
        <f t="shared" si="68"/>
        <v>0.11778303565638382</v>
      </c>
      <c r="EG181" s="16">
        <v>0.85488370999999996</v>
      </c>
      <c r="EH181" s="4">
        <v>13</v>
      </c>
      <c r="EI181" s="4">
        <v>213</v>
      </c>
      <c r="EJ181" s="4">
        <v>149</v>
      </c>
      <c r="EK181" s="32">
        <v>203</v>
      </c>
      <c r="EL181" s="4">
        <v>202</v>
      </c>
      <c r="EM181" s="55">
        <v>5.1643192488262914E-2</v>
      </c>
      <c r="EN181" s="12">
        <v>1.8</v>
      </c>
      <c r="EO181" s="12">
        <v>-1.9</v>
      </c>
      <c r="EP181" s="4" t="s">
        <v>754</v>
      </c>
      <c r="EQ181" s="20">
        <v>-15.26</v>
      </c>
      <c r="ER181" s="4">
        <v>3.6</v>
      </c>
      <c r="ES181" s="4">
        <v>1.8</v>
      </c>
      <c r="ET181" s="4">
        <v>2.7</v>
      </c>
      <c r="EU181" s="4">
        <v>3.1</v>
      </c>
      <c r="EV181" s="4">
        <v>2.9</v>
      </c>
      <c r="EW181" s="20">
        <f>AVERAGE(ER181:EV181)</f>
        <v>2.8200000000000003</v>
      </c>
      <c r="EY181" s="4">
        <v>0.36199999999999999</v>
      </c>
      <c r="EZ181" s="4">
        <v>103</v>
      </c>
      <c r="FA181" s="4">
        <v>43.3</v>
      </c>
      <c r="FB181" s="4">
        <v>90</v>
      </c>
      <c r="FC181" s="4">
        <v>104</v>
      </c>
      <c r="FD181" s="4">
        <v>51</v>
      </c>
      <c r="FE181" s="4">
        <v>940</v>
      </c>
      <c r="FF181" s="4">
        <v>6</v>
      </c>
      <c r="FG181" s="4">
        <v>88</v>
      </c>
      <c r="FH181" s="4">
        <v>69.3</v>
      </c>
      <c r="FI181" s="4">
        <v>84.4</v>
      </c>
      <c r="FJ181" s="4">
        <v>195</v>
      </c>
      <c r="FK181" s="4">
        <v>53.1</v>
      </c>
      <c r="FM181" s="4">
        <v>156</v>
      </c>
      <c r="FN181" s="4">
        <v>78</v>
      </c>
      <c r="FO181" s="4">
        <v>0.30299999999999999</v>
      </c>
      <c r="FP181" s="4">
        <v>20.9</v>
      </c>
      <c r="FQ181" s="4">
        <v>13.9</v>
      </c>
      <c r="FR181" s="4">
        <v>45</v>
      </c>
      <c r="FS181" s="4">
        <v>45</v>
      </c>
      <c r="FT181" s="4">
        <v>40</v>
      </c>
      <c r="FU181" s="4">
        <v>38.799999999999997</v>
      </c>
      <c r="FV181" s="12">
        <v>10.3</v>
      </c>
      <c r="FW181" s="4">
        <v>136</v>
      </c>
      <c r="FX181" s="4">
        <v>143</v>
      </c>
    </row>
    <row r="182" spans="1:180">
      <c r="A182" s="4" t="s">
        <v>755</v>
      </c>
      <c r="B182" s="4" t="s">
        <v>4</v>
      </c>
      <c r="C182" s="4">
        <v>0</v>
      </c>
      <c r="D182" s="4">
        <v>0</v>
      </c>
      <c r="E182" s="4">
        <v>0</v>
      </c>
      <c r="F182" s="4">
        <v>1</v>
      </c>
      <c r="G182" s="4">
        <v>0</v>
      </c>
      <c r="H182" s="4">
        <v>0</v>
      </c>
      <c r="I182" s="4">
        <v>0</v>
      </c>
      <c r="J182" s="4">
        <v>0</v>
      </c>
      <c r="K182" s="4">
        <v>0</v>
      </c>
      <c r="L182" s="4">
        <v>0</v>
      </c>
      <c r="M182" s="4">
        <v>0</v>
      </c>
      <c r="N182" s="4">
        <v>1</v>
      </c>
      <c r="O182" s="4">
        <v>0</v>
      </c>
      <c r="P182" s="4">
        <v>0</v>
      </c>
      <c r="Q182" s="4">
        <v>0</v>
      </c>
      <c r="R182" s="20">
        <v>3.4117647058823528</v>
      </c>
      <c r="S182" s="20">
        <v>4.7941176470588234</v>
      </c>
      <c r="T182" s="4">
        <v>3.13</v>
      </c>
      <c r="U182" s="5">
        <v>11439000</v>
      </c>
      <c r="V182" s="12">
        <v>3</v>
      </c>
      <c r="W182" s="12">
        <v>7.5</v>
      </c>
      <c r="X182" s="12">
        <v>7.5</v>
      </c>
      <c r="Y182" s="12">
        <v>6.4</v>
      </c>
      <c r="Z182" s="12">
        <v>4.8</v>
      </c>
      <c r="AA182" s="12">
        <v>4.8</v>
      </c>
      <c r="AB182" s="12">
        <v>6.15</v>
      </c>
      <c r="AC182" s="12">
        <v>0.8</v>
      </c>
      <c r="AD182" s="12">
        <v>1.8</v>
      </c>
      <c r="AE182" s="12">
        <v>-2.7</v>
      </c>
      <c r="AF182" s="12">
        <v>12.6</v>
      </c>
      <c r="AG182" s="12">
        <v>28.4</v>
      </c>
      <c r="AH182" s="12">
        <v>20.5</v>
      </c>
      <c r="AI182" s="12">
        <v>15.8</v>
      </c>
      <c r="AJ182" s="12"/>
      <c r="AK182" s="4">
        <v>84.7</v>
      </c>
      <c r="AL182" s="20">
        <v>1.667</v>
      </c>
      <c r="AM182" s="20">
        <v>2.6269999999999998</v>
      </c>
      <c r="AN182" s="20">
        <v>2.1469999999999998</v>
      </c>
      <c r="AO182" s="20">
        <f>AM182-AL182</f>
        <v>0.95999999999999974</v>
      </c>
      <c r="AP182" s="5">
        <v>5281000</v>
      </c>
      <c r="AQ182" s="14"/>
      <c r="AR182" s="14">
        <v>44.9</v>
      </c>
      <c r="AS182" s="14">
        <v>46.2</v>
      </c>
      <c r="AT182" s="14">
        <v>50.4</v>
      </c>
      <c r="AU182" s="14">
        <v>51.8</v>
      </c>
      <c r="AV182" s="14">
        <v>39.5</v>
      </c>
      <c r="AW182" s="14">
        <v>40.700000000000003</v>
      </c>
      <c r="AX182" s="5">
        <v>2028.3728120000001</v>
      </c>
      <c r="AY182" s="5">
        <v>2730.489329</v>
      </c>
      <c r="AZ182" s="5">
        <v>3023.0604389999999</v>
      </c>
      <c r="BB182" s="27">
        <v>1.1951466127401416</v>
      </c>
      <c r="BC182" s="20">
        <v>2.343649946638207</v>
      </c>
      <c r="BI182" s="5">
        <v>989</v>
      </c>
      <c r="BJ182" s="5">
        <v>1182</v>
      </c>
      <c r="BK182" s="5">
        <v>1085.5</v>
      </c>
      <c r="BL182" s="5">
        <v>937</v>
      </c>
      <c r="BM182" s="5">
        <v>2196</v>
      </c>
      <c r="BN182" s="5">
        <v>1736.617516</v>
      </c>
      <c r="BO182" s="5">
        <v>582.32244949999995</v>
      </c>
      <c r="BP182" s="5">
        <v>610</v>
      </c>
      <c r="BQ182" s="20">
        <v>56.83</v>
      </c>
      <c r="BR182" s="20">
        <v>63.43</v>
      </c>
      <c r="CE182" s="32">
        <v>13</v>
      </c>
      <c r="CF182" s="32">
        <v>61</v>
      </c>
      <c r="CG182" s="27">
        <v>0.21311475409836064</v>
      </c>
      <c r="CH182" s="5">
        <v>250000</v>
      </c>
      <c r="CI182" s="5">
        <v>162000</v>
      </c>
      <c r="CJ182" s="4">
        <v>54.4</v>
      </c>
      <c r="CK182" s="12">
        <v>13.9</v>
      </c>
      <c r="CM182" s="12">
        <v>21.7</v>
      </c>
      <c r="CN182" s="12">
        <v>11.6</v>
      </c>
      <c r="CP182" s="4">
        <v>15.3</v>
      </c>
      <c r="CQ182" s="4" t="s">
        <v>415</v>
      </c>
      <c r="CR182" s="4">
        <v>2</v>
      </c>
      <c r="CS182" s="4" t="s">
        <v>417</v>
      </c>
      <c r="CT182" s="4" t="s">
        <v>422</v>
      </c>
      <c r="CU182" s="12">
        <v>25</v>
      </c>
      <c r="CW182" s="4">
        <v>3</v>
      </c>
      <c r="CX182" s="20">
        <v>-0.2522708275498769</v>
      </c>
      <c r="DB182" s="4">
        <v>7</v>
      </c>
      <c r="DF182" s="4">
        <v>60</v>
      </c>
      <c r="DG182" s="12">
        <v>80.766212460000006</v>
      </c>
      <c r="DH182" s="12">
        <v>68.171798710000004</v>
      </c>
      <c r="DI182" s="12">
        <v>74.469005585000005</v>
      </c>
      <c r="DJ182" s="12">
        <v>-12.594413750000001</v>
      </c>
      <c r="DL182" s="4">
        <v>81.5</v>
      </c>
      <c r="DM182" s="4">
        <v>30</v>
      </c>
      <c r="DN182" s="16">
        <v>0.22340701675499999</v>
      </c>
      <c r="DO182" s="4">
        <v>45.3</v>
      </c>
      <c r="DP182" s="4">
        <v>53.4</v>
      </c>
      <c r="DQ182" s="12">
        <v>44.1</v>
      </c>
      <c r="DR182" s="20">
        <v>0.20403022670025192</v>
      </c>
      <c r="DS182" s="49">
        <f>(DQ182-DO182)/(85-DO182)</f>
        <v>-3.022670025188906E-2</v>
      </c>
      <c r="DT182" s="20">
        <v>-9.8008369999999997E-2</v>
      </c>
      <c r="DU182" s="4">
        <v>109</v>
      </c>
      <c r="DV182" s="4">
        <v>49</v>
      </c>
      <c r="DW182" s="12">
        <v>56.08</v>
      </c>
      <c r="DX182" s="4">
        <f t="shared" si="60"/>
        <v>60</v>
      </c>
      <c r="DY182" s="49">
        <f t="shared" si="61"/>
        <v>0.55045871559633031</v>
      </c>
      <c r="DZ182" s="16">
        <f t="shared" si="62"/>
        <v>0.56074766355140182</v>
      </c>
      <c r="EA182" s="16">
        <f t="shared" si="63"/>
        <v>0.5714285714285714</v>
      </c>
      <c r="EB182" s="16">
        <f t="shared" si="64"/>
        <v>0.14017497821333186</v>
      </c>
      <c r="EC182" s="16">
        <f t="shared" si="65"/>
        <v>0.14440367438247528</v>
      </c>
      <c r="ED182" s="16">
        <f t="shared" si="66"/>
        <v>0.14890058654262137</v>
      </c>
      <c r="EE182" s="20">
        <f t="shared" si="67"/>
        <v>2.2244897959183674</v>
      </c>
      <c r="EF182" s="20">
        <f t="shared" si="68"/>
        <v>0.79952758411851699</v>
      </c>
      <c r="EG182" s="16">
        <v>0.22123661999999999</v>
      </c>
      <c r="EH182" s="4">
        <v>65</v>
      </c>
      <c r="EI182" s="4">
        <v>181</v>
      </c>
      <c r="EJ182" s="4">
        <v>125</v>
      </c>
      <c r="EK182" s="32">
        <v>74</v>
      </c>
      <c r="EL182" s="4">
        <v>73</v>
      </c>
      <c r="EM182" s="55">
        <v>0.59668508287292821</v>
      </c>
      <c r="EN182" s="12">
        <v>1.8</v>
      </c>
      <c r="EO182" s="12">
        <v>3.4</v>
      </c>
      <c r="EP182" s="4" t="s">
        <v>756</v>
      </c>
      <c r="EQ182" s="20">
        <v>-17.43</v>
      </c>
      <c r="ER182" s="4">
        <v>3.5</v>
      </c>
      <c r="ES182" s="4">
        <v>2.2999999999999998</v>
      </c>
      <c r="ET182" s="4">
        <v>2.6</v>
      </c>
      <c r="EU182" s="4">
        <v>3.7</v>
      </c>
      <c r="EW182" s="20">
        <f>AVERAGE(ER182:EV182)</f>
        <v>3.0250000000000004</v>
      </c>
      <c r="EY182" s="4">
        <v>0.503</v>
      </c>
      <c r="EZ182" s="4">
        <v>102</v>
      </c>
      <c r="FA182" s="4">
        <v>50.1</v>
      </c>
      <c r="FB182" s="4">
        <v>96</v>
      </c>
      <c r="FC182" s="4">
        <v>106</v>
      </c>
      <c r="FD182" s="4">
        <v>69</v>
      </c>
      <c r="FE182" s="4">
        <v>570</v>
      </c>
      <c r="FF182" s="4">
        <v>5.2</v>
      </c>
      <c r="FG182" s="4">
        <v>70</v>
      </c>
      <c r="FH182" s="12">
        <v>79</v>
      </c>
      <c r="FI182" s="4">
        <v>90.2</v>
      </c>
      <c r="FK182" s="4">
        <v>87.5</v>
      </c>
      <c r="FM182" s="4">
        <v>458</v>
      </c>
      <c r="FN182" s="4">
        <v>95</v>
      </c>
      <c r="FO182" s="4">
        <v>0.42899999999999999</v>
      </c>
      <c r="FP182" s="4">
        <v>33.4</v>
      </c>
      <c r="FQ182" s="4">
        <v>21.3</v>
      </c>
      <c r="FR182" s="4">
        <v>44</v>
      </c>
      <c r="FS182" s="4">
        <v>44</v>
      </c>
      <c r="FT182" s="4">
        <v>54</v>
      </c>
      <c r="FU182" s="4">
        <v>37.4</v>
      </c>
      <c r="FV182" s="12">
        <v>14.7</v>
      </c>
      <c r="FW182" s="4">
        <v>121</v>
      </c>
      <c r="FX182" s="4">
        <v>129</v>
      </c>
    </row>
    <row r="183" spans="1:180">
      <c r="U183" s="5"/>
      <c r="V183" s="12"/>
      <c r="W183" s="12"/>
      <c r="X183" s="12"/>
      <c r="Y183" s="12"/>
      <c r="Z183" s="12"/>
      <c r="AA183" s="12"/>
      <c r="AB183" s="12"/>
      <c r="AE183" s="12"/>
      <c r="AF183" s="12"/>
      <c r="AG183" s="12"/>
      <c r="AH183" s="12"/>
      <c r="AI183" s="12"/>
      <c r="AJ183" s="12"/>
      <c r="AL183" s="20"/>
      <c r="AM183" s="20"/>
      <c r="AN183" s="20"/>
      <c r="AO183" s="20"/>
      <c r="AP183" s="5"/>
      <c r="AQ183" s="14"/>
      <c r="AR183" s="14"/>
      <c r="AS183" s="14"/>
      <c r="AT183" s="14"/>
      <c r="AU183" s="14"/>
      <c r="AV183" s="14"/>
      <c r="AW183" s="14"/>
      <c r="BB183" s="27"/>
      <c r="BI183" s="5"/>
      <c r="BJ183" s="5"/>
      <c r="BK183" s="5"/>
      <c r="BL183" s="5"/>
      <c r="BM183" s="5"/>
      <c r="BN183" s="5"/>
      <c r="BO183" s="5"/>
      <c r="BP183" s="5"/>
      <c r="CI183" s="5"/>
      <c r="CU183" s="12"/>
      <c r="CX183" s="20"/>
      <c r="DG183" s="12"/>
      <c r="DH183" s="12"/>
      <c r="DI183" s="12"/>
      <c r="DJ183" s="12"/>
      <c r="DQ183" s="12"/>
      <c r="DR183" s="20"/>
      <c r="DT183" s="20"/>
      <c r="DW183" s="12"/>
      <c r="EG183" s="16"/>
      <c r="EK183" s="32"/>
      <c r="FH183" s="12"/>
    </row>
    <row r="184" spans="1:180">
      <c r="A184" s="4" t="s">
        <v>757</v>
      </c>
      <c r="B184" s="4" t="s">
        <v>407</v>
      </c>
      <c r="C184" s="4">
        <v>0</v>
      </c>
      <c r="D184" s="4">
        <v>1</v>
      </c>
      <c r="E184" s="4">
        <v>0</v>
      </c>
      <c r="F184" s="4">
        <v>0</v>
      </c>
      <c r="G184" s="4">
        <v>0</v>
      </c>
      <c r="H184" s="4">
        <v>0</v>
      </c>
      <c r="I184" s="4">
        <v>0</v>
      </c>
      <c r="J184" s="4">
        <v>0</v>
      </c>
      <c r="K184" s="4">
        <v>0</v>
      </c>
      <c r="L184" s="4">
        <v>0</v>
      </c>
      <c r="M184" s="5">
        <v>0</v>
      </c>
      <c r="N184" s="4">
        <v>0</v>
      </c>
      <c r="O184" s="4">
        <v>0</v>
      </c>
      <c r="P184" s="4">
        <v>0</v>
      </c>
      <c r="Q184" s="4">
        <v>1</v>
      </c>
      <c r="R184" s="20">
        <v>6.3125</v>
      </c>
      <c r="S184" s="20">
        <v>0.75</v>
      </c>
      <c r="U184" s="5"/>
      <c r="V184" s="12"/>
      <c r="W184" s="12"/>
      <c r="X184" s="12"/>
      <c r="Y184" s="12"/>
      <c r="Z184" s="12"/>
      <c r="AA184" s="12"/>
      <c r="AB184" s="12"/>
      <c r="AF184" s="12"/>
      <c r="AG184" s="12"/>
      <c r="AH184" s="12"/>
      <c r="AI184" s="12"/>
      <c r="AJ184" s="12"/>
      <c r="AL184" s="20"/>
      <c r="AM184" s="20"/>
      <c r="AN184" s="20"/>
      <c r="AO184" s="20"/>
      <c r="AP184" s="5"/>
      <c r="AQ184" s="14"/>
      <c r="AR184" s="14"/>
      <c r="AS184" s="14"/>
      <c r="AT184" s="14"/>
      <c r="AU184" s="14"/>
      <c r="AV184" s="14"/>
      <c r="AW184" s="14"/>
      <c r="BA184" s="20">
        <v>1.6570086139389193</v>
      </c>
      <c r="BB184" s="27">
        <v>2.554585152838428</v>
      </c>
      <c r="BD184" s="5">
        <v>849</v>
      </c>
      <c r="BE184" s="5">
        <v>1164</v>
      </c>
      <c r="BF184" s="5">
        <v>1729</v>
      </c>
      <c r="BG184" s="5">
        <v>5108</v>
      </c>
      <c r="BH184" s="5">
        <v>8464</v>
      </c>
      <c r="BI184" s="5">
        <v>1603</v>
      </c>
      <c r="BJ184" s="5">
        <v>4095</v>
      </c>
      <c r="BK184" s="5">
        <v>2849</v>
      </c>
      <c r="BL184" s="5"/>
      <c r="BM184" s="5"/>
      <c r="BN184" s="5"/>
      <c r="BO184" s="5"/>
      <c r="BP184" s="5"/>
      <c r="BQ184" s="20">
        <v>22.25</v>
      </c>
      <c r="BR184" s="20">
        <v>22.25</v>
      </c>
      <c r="CI184" s="5"/>
      <c r="CU184" s="12"/>
      <c r="CY184" s="4">
        <v>97</v>
      </c>
      <c r="CZ184" s="4">
        <v>125</v>
      </c>
      <c r="DA184" s="4">
        <v>149</v>
      </c>
      <c r="DG184" s="12"/>
      <c r="DH184" s="12"/>
      <c r="DI184" s="12"/>
      <c r="DJ184" s="12"/>
      <c r="DM184" s="4">
        <v>10</v>
      </c>
      <c r="DQ184" s="12"/>
      <c r="DR184" s="20"/>
      <c r="DT184" s="20"/>
      <c r="DW184" s="12"/>
      <c r="EG184" s="16"/>
      <c r="ES184" s="4">
        <v>2.4</v>
      </c>
      <c r="ET184" s="4">
        <v>2.4</v>
      </c>
      <c r="EZ184" s="4">
        <v>105</v>
      </c>
      <c r="FC184" s="4">
        <v>111</v>
      </c>
      <c r="FT184" s="4">
        <v>87</v>
      </c>
    </row>
    <row r="185" spans="1:180">
      <c r="A185" s="4" t="s">
        <v>758</v>
      </c>
      <c r="B185" s="4" t="s">
        <v>407</v>
      </c>
      <c r="C185" s="4">
        <v>0</v>
      </c>
      <c r="D185" s="4">
        <v>1</v>
      </c>
      <c r="E185" s="4">
        <v>0</v>
      </c>
      <c r="F185" s="4">
        <v>0</v>
      </c>
      <c r="G185" s="4">
        <v>0</v>
      </c>
      <c r="H185" s="4">
        <v>0</v>
      </c>
      <c r="I185" s="4">
        <v>0</v>
      </c>
      <c r="J185" s="4">
        <v>0</v>
      </c>
      <c r="K185" s="4">
        <v>0</v>
      </c>
      <c r="L185" s="4">
        <v>0</v>
      </c>
      <c r="M185" s="4">
        <v>0</v>
      </c>
      <c r="N185" s="4">
        <v>0</v>
      </c>
      <c r="O185" s="4">
        <v>0</v>
      </c>
      <c r="P185" s="4">
        <v>0</v>
      </c>
      <c r="Q185" s="4">
        <v>1</v>
      </c>
      <c r="R185" s="20">
        <v>8.9666666666666668</v>
      </c>
      <c r="S185" s="20">
        <v>0</v>
      </c>
      <c r="U185" s="5"/>
      <c r="V185" s="12"/>
      <c r="W185" s="12"/>
      <c r="X185" s="12"/>
      <c r="Y185" s="12"/>
      <c r="Z185" s="12"/>
      <c r="AA185" s="12"/>
      <c r="AB185" s="12"/>
      <c r="AF185" s="12"/>
      <c r="AG185" s="12"/>
      <c r="AH185" s="12"/>
      <c r="AI185" s="12"/>
      <c r="AJ185" s="12"/>
      <c r="AL185" s="20"/>
      <c r="AM185" s="20"/>
      <c r="AN185" s="20"/>
      <c r="AO185" s="20"/>
      <c r="AP185" s="5"/>
      <c r="AQ185" s="14"/>
      <c r="AR185" s="14"/>
      <c r="AS185" s="14"/>
      <c r="AT185" s="14"/>
      <c r="AU185" s="14"/>
      <c r="AV185" s="14"/>
      <c r="AW185" s="14"/>
      <c r="BB185" s="27"/>
      <c r="BI185" s="5"/>
      <c r="BJ185" s="5"/>
      <c r="BK185" s="5"/>
      <c r="BL185" s="5"/>
      <c r="BM185" s="5"/>
      <c r="BN185" s="5"/>
      <c r="BO185" s="5"/>
      <c r="BP185" s="5"/>
      <c r="CH185" s="5">
        <v>2681000</v>
      </c>
      <c r="CI185" s="5">
        <v>3428000</v>
      </c>
      <c r="CJ185" s="4">
        <v>-21.8</v>
      </c>
      <c r="CL185" s="12">
        <v>42.4</v>
      </c>
      <c r="CN185" s="12">
        <v>41.1</v>
      </c>
      <c r="CO185" s="12">
        <v>46.2</v>
      </c>
      <c r="CU185" s="12"/>
      <c r="CW185" s="4">
        <v>1</v>
      </c>
      <c r="CX185" s="20"/>
      <c r="CY185" s="4">
        <v>119</v>
      </c>
      <c r="CZ185" s="4">
        <v>154</v>
      </c>
      <c r="DA185" s="4">
        <v>184</v>
      </c>
      <c r="DG185" s="12"/>
      <c r="DH185" s="12"/>
      <c r="DI185" s="12"/>
      <c r="DJ185" s="12"/>
      <c r="DQ185" s="12"/>
      <c r="DR185" s="20"/>
      <c r="DT185" s="20"/>
      <c r="DW185" s="12"/>
      <c r="EG185" s="16"/>
    </row>
    <row r="186" spans="1:180">
      <c r="A186" s="4" t="s">
        <v>759</v>
      </c>
      <c r="B186" s="4" t="s">
        <v>407</v>
      </c>
      <c r="C186" s="4">
        <v>1</v>
      </c>
      <c r="D186" s="4">
        <v>0</v>
      </c>
      <c r="E186" s="4">
        <v>0</v>
      </c>
      <c r="F186" s="4">
        <v>0</v>
      </c>
      <c r="G186" s="4">
        <v>0</v>
      </c>
      <c r="H186" s="4">
        <v>0</v>
      </c>
      <c r="I186" s="4">
        <v>0</v>
      </c>
      <c r="J186" s="4">
        <v>0</v>
      </c>
      <c r="K186" s="4">
        <v>0</v>
      </c>
      <c r="L186" s="4">
        <v>0</v>
      </c>
      <c r="M186" s="4">
        <v>0</v>
      </c>
      <c r="N186" s="4">
        <v>0</v>
      </c>
      <c r="O186" s="4">
        <v>0</v>
      </c>
      <c r="P186" s="4">
        <v>0</v>
      </c>
      <c r="Q186" s="4">
        <v>0</v>
      </c>
      <c r="R186" s="20">
        <v>0</v>
      </c>
      <c r="S186" s="20">
        <v>10</v>
      </c>
      <c r="U186" s="5"/>
      <c r="V186" s="12"/>
      <c r="W186" s="12"/>
      <c r="X186" s="12"/>
      <c r="Y186" s="12"/>
      <c r="Z186" s="12"/>
      <c r="AA186" s="12"/>
      <c r="AB186" s="12"/>
      <c r="AF186" s="12"/>
      <c r="AG186" s="12"/>
      <c r="AH186" s="12"/>
      <c r="AI186" s="12"/>
      <c r="AJ186" s="12"/>
      <c r="AL186" s="20">
        <v>7.6219999999999999</v>
      </c>
      <c r="AM186" s="20">
        <v>8.5440000000000005</v>
      </c>
      <c r="AN186" s="20">
        <v>8.0830000000000002</v>
      </c>
      <c r="AO186" s="20">
        <f>AM186-AL186</f>
        <v>0.9220000000000006</v>
      </c>
      <c r="AP186" s="5"/>
      <c r="AQ186" s="14"/>
      <c r="AR186" s="14"/>
      <c r="AS186" s="14"/>
      <c r="AT186" s="14"/>
      <c r="AU186" s="14"/>
      <c r="AV186" s="14"/>
      <c r="AW186" s="14"/>
      <c r="BB186" s="27">
        <v>2.1828006088280061</v>
      </c>
      <c r="BI186" s="5">
        <v>6570</v>
      </c>
      <c r="BJ186" s="5">
        <v>14341</v>
      </c>
      <c r="BK186" s="5">
        <v>10455.5</v>
      </c>
      <c r="BL186" s="5"/>
      <c r="BM186" s="5"/>
      <c r="BN186" s="5"/>
      <c r="BO186" s="5"/>
      <c r="BP186" s="5"/>
      <c r="CH186" s="5">
        <v>7654000</v>
      </c>
      <c r="CI186" s="5">
        <v>8127000</v>
      </c>
      <c r="CJ186" s="4">
        <v>-5.8</v>
      </c>
      <c r="CL186" s="12">
        <v>29.1</v>
      </c>
      <c r="CN186" s="12">
        <v>29.5</v>
      </c>
      <c r="CO186" s="12">
        <v>35.299999999999997</v>
      </c>
      <c r="CU186" s="12"/>
      <c r="CW186" s="4">
        <v>1</v>
      </c>
      <c r="CX186" s="20"/>
      <c r="CY186" s="4">
        <v>115</v>
      </c>
      <c r="CZ186" s="4">
        <v>150</v>
      </c>
      <c r="DA186" s="4">
        <v>180</v>
      </c>
      <c r="DG186" s="12"/>
      <c r="DH186" s="12"/>
      <c r="DI186" s="12"/>
      <c r="DJ186" s="12"/>
      <c r="DQ186" s="12"/>
      <c r="DR186" s="20"/>
      <c r="DT186" s="20"/>
      <c r="DW186" s="12"/>
      <c r="EG186" s="16"/>
    </row>
    <row r="187" spans="1:180" s="32" customFormat="1">
      <c r="A187" s="32" t="s">
        <v>760</v>
      </c>
      <c r="S187" s="32">
        <f>COUNTA(S10:S186)</f>
        <v>138</v>
      </c>
      <c r="X187" s="32">
        <f>COUNTA(X10:X186)</f>
        <v>173</v>
      </c>
      <c r="AA187" s="32">
        <f>COUNTA(AA10:AA186)</f>
        <v>173</v>
      </c>
      <c r="AE187" s="32">
        <f>COUNTA(AE10:AE186)</f>
        <v>173</v>
      </c>
      <c r="AF187" s="32">
        <f>COUNTA(AF10:AF186)</f>
        <v>173</v>
      </c>
      <c r="AG187" s="32">
        <f>COUNTA(AG10:AG186)</f>
        <v>173</v>
      </c>
      <c r="AI187" s="32">
        <f>COUNTA(AI10:AI186)</f>
        <v>173</v>
      </c>
      <c r="AL187" s="32">
        <f>COUNTA(AL10:AL186)</f>
        <v>97</v>
      </c>
      <c r="AM187" s="32">
        <f>COUNTA(AM10:AM186)</f>
        <v>105</v>
      </c>
      <c r="AO187" s="32">
        <f>COUNTA(AO10:AO186)</f>
        <v>96</v>
      </c>
      <c r="AX187" s="5"/>
      <c r="AY187" s="5"/>
      <c r="AZ187" s="5"/>
      <c r="BB187" s="32">
        <f>COUNTA(BB10:BB186)</f>
        <v>122</v>
      </c>
      <c r="BC187" s="32">
        <f>COUNTA(BC10:BC186)</f>
        <v>107</v>
      </c>
      <c r="BI187" s="32">
        <f>COUNTA(BI10:BI186)</f>
        <v>121</v>
      </c>
      <c r="BJ187" s="32">
        <f>COUNTA(BJ10:BJ186)</f>
        <v>133</v>
      </c>
      <c r="BK187" s="5"/>
      <c r="BL187" s="32">
        <f>COUNTA(BL10:BL186)</f>
        <v>107</v>
      </c>
      <c r="BM187" s="32">
        <f>COUNTA(BM10:BM186)</f>
        <v>132</v>
      </c>
      <c r="BS187" s="12"/>
      <c r="BT187" s="12"/>
      <c r="BU187" s="12"/>
      <c r="BV187" s="12"/>
      <c r="BW187" s="12"/>
      <c r="BX187" s="12"/>
      <c r="BY187" s="12"/>
      <c r="BZ187" s="12"/>
      <c r="CA187" s="12"/>
      <c r="CB187" s="12"/>
      <c r="CC187" s="12"/>
      <c r="CD187" s="12"/>
      <c r="CK187" s="32">
        <f>COUNTA(CK10:CK186)</f>
        <v>93</v>
      </c>
      <c r="CX187" s="32">
        <f>COUNTA(CX10:CX186)</f>
        <v>93</v>
      </c>
      <c r="DA187" s="32">
        <f>COUNTA(DA10:DA186)</f>
        <v>109</v>
      </c>
      <c r="DG187" s="32">
        <f>COUNTA(DG10:DG186)</f>
        <v>170</v>
      </c>
      <c r="DH187" s="32">
        <f>COUNTA(DH10:DH186)</f>
        <v>170</v>
      </c>
      <c r="DJ187" s="32">
        <f>COUNTA(DJ10:DJ186)</f>
        <v>170</v>
      </c>
      <c r="DM187" s="32">
        <f>COUNTA(DM10:DM186)</f>
        <v>165</v>
      </c>
      <c r="DN187" s="16">
        <f>COUNTA(DN10:DN186)</f>
        <v>161</v>
      </c>
      <c r="DS187" s="49"/>
      <c r="DY187" s="49"/>
      <c r="EM187" s="55"/>
      <c r="EQ187" s="20"/>
      <c r="EW187" s="20"/>
      <c r="FV187" s="12"/>
    </row>
    <row r="188" spans="1:180">
      <c r="A188" s="4" t="s">
        <v>761</v>
      </c>
      <c r="S188" s="20">
        <f>AVERAGE(S10:S186)</f>
        <v>3.6043869460592637</v>
      </c>
      <c r="U188" s="5"/>
      <c r="V188" s="12"/>
      <c r="W188" s="12"/>
      <c r="X188" s="20">
        <f>AVERAGE(X10:X186)</f>
        <v>5.4630057803468173</v>
      </c>
      <c r="AA188" s="20">
        <f>AVERAGE(AA10:AA186)</f>
        <v>3.6300578034682096</v>
      </c>
      <c r="AE188" s="20">
        <f>AVERAGE(AE10:AE186)</f>
        <v>-1.8329479768786121</v>
      </c>
      <c r="AF188" s="12">
        <f>AVERAGE(AF10:AF186)</f>
        <v>34.634104046242776</v>
      </c>
      <c r="AG188" s="12">
        <f>AVERAGE(AG10:AG186)</f>
        <v>50.406358381502919</v>
      </c>
      <c r="AI188" s="12">
        <f>AVERAGE(AI10:AI186)</f>
        <v>15.77225433526012</v>
      </c>
      <c r="AJ188" s="12"/>
      <c r="AL188" s="20">
        <f>AVERAGE(AL10:AL186)</f>
        <v>3.3165979381443296</v>
      </c>
      <c r="AM188" s="20">
        <f>AVERAGE(AM10:AM186)</f>
        <v>4.9358666666666675</v>
      </c>
      <c r="AO188" s="20">
        <f>AVERAGE(AO10:AO186)</f>
        <v>1.9417395833333337</v>
      </c>
      <c r="AP188" s="5"/>
      <c r="AQ188" s="14"/>
      <c r="AR188" s="14"/>
      <c r="AS188" s="14"/>
      <c r="AT188" s="14"/>
      <c r="AU188" s="14"/>
      <c r="AV188" s="14"/>
      <c r="AW188" s="14"/>
      <c r="BB188" s="20">
        <f>AVERAGE(BB10:BB186)</f>
        <v>2.0282031130792388</v>
      </c>
      <c r="BC188" s="20">
        <f>AVERAGE(BC10:BC186)</f>
        <v>3.3035293617648676</v>
      </c>
      <c r="BI188" s="12">
        <f>AVERAGE(BI10:BI186)</f>
        <v>2179.5702479338843</v>
      </c>
      <c r="BJ188" s="12">
        <f>AVERAGE(BJ10:BJ186)</f>
        <v>4728.458646616541</v>
      </c>
      <c r="BK188" s="5"/>
      <c r="BL188" s="12">
        <f>AVERAGE(BL10:BL186)</f>
        <v>2287.0747663551401</v>
      </c>
      <c r="BM188" s="12">
        <f>AVERAGE(BM10:BM186)</f>
        <v>6942.5</v>
      </c>
      <c r="CI188" s="5"/>
      <c r="CK188" s="20">
        <f>AVERAGE(CK10:CK186)</f>
        <v>24.531182795698932</v>
      </c>
      <c r="CU188" s="12"/>
      <c r="CX188" s="20">
        <f>AVERAGE(CX10:CX186)</f>
        <v>-5.6655410942738328E-2</v>
      </c>
      <c r="CY188" s="20"/>
      <c r="DA188" s="20">
        <f>AVERAGE(DA10:DA186)</f>
        <v>100.90825688073394</v>
      </c>
      <c r="DB188" s="20"/>
      <c r="DG188" s="12">
        <f>AVERAGE(DG10:DG186)</f>
        <v>56.536174311576488</v>
      </c>
      <c r="DH188" s="12">
        <f>AVERAGE(DH10:DH186)</f>
        <v>38.070223990752922</v>
      </c>
      <c r="DI188" s="12">
        <f>AVERAGE(DI10:DI186)</f>
        <v>47.303493268811756</v>
      </c>
      <c r="DJ188" s="12">
        <f>AVERAGE(DJ10:DJ186)</f>
        <v>-18.465950320823534</v>
      </c>
      <c r="DM188" s="12">
        <f>AVERAGE(DM10:DM186)</f>
        <v>47.090909090909093</v>
      </c>
      <c r="DN188" s="16">
        <f>AVERAGE(DN10:DN186)</f>
        <v>0.22455866872904962</v>
      </c>
      <c r="EG188" s="16"/>
    </row>
    <row r="189" spans="1:180" s="12" customFormat="1">
      <c r="A189" s="12" t="s">
        <v>762</v>
      </c>
      <c r="S189" s="20">
        <f>STDEV(S10:S186)</f>
        <v>3.8759942560037093</v>
      </c>
      <c r="X189" s="20">
        <f>STDEV(X10:X186)</f>
        <v>1.7699744397612889</v>
      </c>
      <c r="AA189" s="20">
        <f>STDEV(AA10:AA186)</f>
        <v>1.8293849827862858</v>
      </c>
      <c r="AE189" s="20">
        <f>STDEV(AE10:AE186)</f>
        <v>1.3600235046955522</v>
      </c>
      <c r="AF189" s="12">
        <f>STDEV(AF10:AF186)</f>
        <v>23.347666681153139</v>
      </c>
      <c r="AG189" s="12">
        <f>STDEV(AG10:AG186)</f>
        <v>24.126539353922997</v>
      </c>
      <c r="AI189" s="12">
        <f>STDEV(AI10:AI186)</f>
        <v>10.608439712994548</v>
      </c>
      <c r="AL189" s="20">
        <f>STDEV(AL10:AL186)</f>
        <v>2.4645531105210612</v>
      </c>
      <c r="AM189" s="20">
        <f>STDEV(AM10:AM186)</f>
        <v>2.8801878580113289</v>
      </c>
      <c r="AO189" s="20">
        <f>STDEV(AO10:AO186)</f>
        <v>0.9265461188827383</v>
      </c>
      <c r="AX189" s="5"/>
      <c r="AY189" s="5"/>
      <c r="AZ189" s="5"/>
      <c r="BB189" s="20">
        <f>STDEV(BB10:BB186)</f>
        <v>1.2725526800220226</v>
      </c>
      <c r="BC189" s="20">
        <f>STDEV(BC10:BC186)</f>
        <v>2.3419947212876626</v>
      </c>
      <c r="BI189" s="12">
        <f>STDEV(BI10:BI186)</f>
        <v>2097.3424765102395</v>
      </c>
      <c r="BJ189" s="12">
        <f>STDEV(BJ10:BJ186)</f>
        <v>4891.815094301659</v>
      </c>
      <c r="BK189" s="5"/>
      <c r="BL189" s="12">
        <f>STDEV(BL10:BL186)</f>
        <v>2196.1419718212646</v>
      </c>
      <c r="BM189" s="12">
        <f>STDEV(BM10:BM186)</f>
        <v>7220.8307239203059</v>
      </c>
      <c r="CK189" s="20">
        <f>STDEV(CK10:CK186)</f>
        <v>19.817158674583332</v>
      </c>
      <c r="CX189" s="20">
        <f>STDEV(CX10:CX186)</f>
        <v>0.73902922897683809</v>
      </c>
      <c r="CY189" s="20"/>
      <c r="DA189" s="20">
        <f>STDEV(DA10:DA186)</f>
        <v>54.046197879839191</v>
      </c>
      <c r="DB189" s="20"/>
      <c r="DG189" s="12">
        <f>STDEV(DG10:DG186)</f>
        <v>26.220483333411185</v>
      </c>
      <c r="DH189" s="12">
        <f>STDEV(DH10:DH186)</f>
        <v>28.290034763348338</v>
      </c>
      <c r="DI189" s="12">
        <f>STDEV(DI10:DI186)</f>
        <v>26.599755894598932</v>
      </c>
      <c r="DJ189" s="12">
        <f>STDEV(DJ10:DJ186)</f>
        <v>12.060730025155882</v>
      </c>
      <c r="DM189" s="12">
        <f>STDEV(DM10:DM186)</f>
        <v>23.643133944236318</v>
      </c>
      <c r="DN189" s="16">
        <f>STDEV(DN10:DN186)</f>
        <v>0.17290766425320545</v>
      </c>
      <c r="DS189" s="49"/>
      <c r="DY189" s="49"/>
      <c r="EM189" s="55"/>
      <c r="EQ189" s="20"/>
      <c r="EW189" s="20"/>
    </row>
    <row r="190" spans="1:180">
      <c r="A190" s="4" t="s">
        <v>763</v>
      </c>
      <c r="S190" s="20">
        <f>MIN(S10:S186)</f>
        <v>0</v>
      </c>
      <c r="U190" s="5"/>
      <c r="V190" s="12"/>
      <c r="W190" s="12"/>
      <c r="X190" s="20">
        <f>MIN(X10:X186)</f>
        <v>1.9</v>
      </c>
      <c r="AA190" s="20">
        <f>MIN(AA10:AA186)</f>
        <v>1.2</v>
      </c>
      <c r="AE190" s="20">
        <f>MIN(AE10:AE186)</f>
        <v>-4.5999999999999996</v>
      </c>
      <c r="AF190" s="12">
        <f>MIN(AF10:AF186)</f>
        <v>1.8</v>
      </c>
      <c r="AG190" s="12">
        <f>MIN(AG10:AG186)</f>
        <v>5.2</v>
      </c>
      <c r="AI190" s="12">
        <f>MIN(AI10:AI186)</f>
        <v>-6.5</v>
      </c>
      <c r="AJ190" s="12"/>
      <c r="AL190" s="20">
        <f>MIN(AL10:AL186)</f>
        <v>7.1999999999999995E-2</v>
      </c>
      <c r="AM190" s="20">
        <f>MIN(AM10:AM186)</f>
        <v>0.54100000000000004</v>
      </c>
      <c r="AO190" s="20">
        <f>MIN(AO10:AO186)</f>
        <v>-0.30499999999999994</v>
      </c>
      <c r="AP190" s="5"/>
      <c r="AQ190" s="14"/>
      <c r="AR190" s="14"/>
      <c r="AS190" s="14"/>
      <c r="AT190" s="14"/>
      <c r="AU190" s="14"/>
      <c r="AV190" s="14"/>
      <c r="AW190" s="14"/>
      <c r="BB190" s="20">
        <f>MIN(BB10:BB186)</f>
        <v>0.52777777777777779</v>
      </c>
      <c r="BC190" s="20">
        <f>MIN(BC10:BC186)</f>
        <v>0.65427509293680297</v>
      </c>
      <c r="BI190" s="12">
        <f>MIN(BI10:BI186)</f>
        <v>257</v>
      </c>
      <c r="BJ190" s="12">
        <f>MIN(BJ10:BJ186)</f>
        <v>312</v>
      </c>
      <c r="BK190" s="5"/>
      <c r="BL190" s="12">
        <f>MIN(BL10:BL186)</f>
        <v>262</v>
      </c>
      <c r="BM190" s="12">
        <f>MIN(BM10:BM186)</f>
        <v>352</v>
      </c>
      <c r="CI190" s="5"/>
      <c r="CK190" s="20">
        <f>MIN(CK10:CK186)</f>
        <v>2</v>
      </c>
      <c r="CU190" s="12"/>
      <c r="CX190" s="20">
        <f>MIN(CX10:CX186)</f>
        <v>-1.343990191325698</v>
      </c>
      <c r="CY190" s="20"/>
      <c r="DA190" s="20">
        <f>MIN(DA10:DA186)</f>
        <v>12</v>
      </c>
      <c r="DB190" s="20"/>
      <c r="DG190" s="12">
        <f>MIN(DG10:DG186)</f>
        <v>1.4469108580000001</v>
      </c>
      <c r="DH190" s="12">
        <f>MIN(DH10:DH186)</f>
        <v>0.36750000700000002</v>
      </c>
      <c r="DI190" s="12">
        <f>MIN(DI10:DI186)</f>
        <v>1.31080544</v>
      </c>
      <c r="DJ190" s="12">
        <f>MIN(DJ10:DJ186)</f>
        <v>-58.099240778999999</v>
      </c>
      <c r="DM190" s="12">
        <f>MIN(DM10:DM186)</f>
        <v>0</v>
      </c>
      <c r="DN190" s="16">
        <f>MIN(DN10:DN186)</f>
        <v>0</v>
      </c>
      <c r="EG190" s="16"/>
    </row>
    <row r="191" spans="1:180">
      <c r="A191" s="4" t="s">
        <v>764</v>
      </c>
      <c r="S191" s="20">
        <f>MAX(S10:S186)</f>
        <v>10</v>
      </c>
      <c r="X191" s="20">
        <f>MAX(X10:X186)</f>
        <v>8.3000000000000007</v>
      </c>
      <c r="AA191" s="20">
        <f>MAX(AA10:AA186)</f>
        <v>7.6</v>
      </c>
      <c r="AE191" s="20">
        <f>MAX(AE10:AE186)</f>
        <v>1.2</v>
      </c>
      <c r="AF191" s="12">
        <f>MAX(AF10:AF186)</f>
        <v>100</v>
      </c>
      <c r="AG191" s="12">
        <f>MAX(AG10:AG186)</f>
        <v>100</v>
      </c>
      <c r="AI191" s="12">
        <f>MAX(AI10:AI186)</f>
        <v>59.1</v>
      </c>
      <c r="AJ191" s="12"/>
      <c r="AL191" s="20">
        <f>MAX(AL10:AL186)</f>
        <v>9.6120000000000001</v>
      </c>
      <c r="AM191" s="20">
        <f>MAX(AM10:AM186)</f>
        <v>12.039</v>
      </c>
      <c r="AO191" s="20">
        <f>MAX(AO10:AO186)</f>
        <v>4.7559999999999993</v>
      </c>
      <c r="BB191" s="20">
        <f>MAX(BB10:BB186)</f>
        <v>7.3816371681415927</v>
      </c>
      <c r="BC191" s="20">
        <f>MAX(BC10:BC186)</f>
        <v>15.443478260869565</v>
      </c>
      <c r="BI191" s="12">
        <f>MAX(BI10:BI186)</f>
        <v>9409</v>
      </c>
      <c r="BJ191" s="12">
        <f>MAX(BJ10:BJ186)</f>
        <v>18054</v>
      </c>
      <c r="BK191" s="5"/>
      <c r="BL191" s="12">
        <f>MAX(BL10:BL186)</f>
        <v>9983</v>
      </c>
      <c r="BM191" s="12">
        <f>MAX(BM10:BM186)</f>
        <v>34155</v>
      </c>
      <c r="CK191" s="20">
        <f>MAX(CK10:CK186)</f>
        <v>96.1</v>
      </c>
      <c r="CX191" s="20">
        <f>MAX(CX10:CX186)</f>
        <v>1.8429087124303791</v>
      </c>
      <c r="CY191" s="20"/>
      <c r="DA191" s="20">
        <f>MAX(DA10:DA186)</f>
        <v>200</v>
      </c>
      <c r="DB191" s="20"/>
      <c r="DG191" s="12">
        <f>MAX(DG10:DG186)</f>
        <v>95.512924190000007</v>
      </c>
      <c r="DH191" s="12">
        <f>MAX(DH10:DH186)</f>
        <v>94.115097050000003</v>
      </c>
      <c r="DI191" s="12">
        <f>MAX(DI10:DI186)</f>
        <v>94.565544130000006</v>
      </c>
      <c r="DJ191" s="12">
        <f>MAX(DJ10:DJ186)</f>
        <v>0.53299712999999826</v>
      </c>
      <c r="DM191" s="12">
        <f>MAX(DM10:DM186)</f>
        <v>98</v>
      </c>
      <c r="DN191" s="16">
        <f>MAX(DN10:DN186)</f>
        <v>0.62058800353199983</v>
      </c>
    </row>
    <row r="192" spans="1:180" s="8" customFormat="1" ht="104" customHeight="1">
      <c r="A192" s="29" t="s">
        <v>765</v>
      </c>
      <c r="R192" s="18" t="s">
        <v>766</v>
      </c>
      <c r="S192" s="18" t="s">
        <v>766</v>
      </c>
      <c r="AA192" s="8" t="s">
        <v>767</v>
      </c>
      <c r="AC192" s="13"/>
      <c r="AD192" s="13" t="s">
        <v>768</v>
      </c>
      <c r="AE192" s="13" t="s">
        <v>769</v>
      </c>
      <c r="AX192" s="9"/>
      <c r="AY192" s="9" t="s">
        <v>770</v>
      </c>
      <c r="AZ192" s="9"/>
      <c r="BA192" s="18"/>
      <c r="BB192" s="8" t="s">
        <v>771</v>
      </c>
      <c r="BC192" s="18"/>
      <c r="BD192" s="9"/>
      <c r="BE192" s="9"/>
      <c r="BF192" s="9"/>
      <c r="BG192" s="9"/>
      <c r="BH192" s="9"/>
      <c r="BI192" s="8" t="s">
        <v>772</v>
      </c>
      <c r="BJ192" s="8" t="s">
        <v>773</v>
      </c>
      <c r="BK192" s="8" t="s">
        <v>774</v>
      </c>
      <c r="BQ192" s="18"/>
      <c r="BR192" s="18" t="s">
        <v>775</v>
      </c>
      <c r="BS192" s="13" t="s">
        <v>776</v>
      </c>
      <c r="BT192" s="13" t="s">
        <v>776</v>
      </c>
      <c r="BU192" s="13" t="s">
        <v>776</v>
      </c>
      <c r="BV192" s="13"/>
      <c r="BW192" s="13"/>
      <c r="BX192" s="13"/>
      <c r="BY192" s="13" t="s">
        <v>777</v>
      </c>
      <c r="BZ192" s="13" t="s">
        <v>777</v>
      </c>
      <c r="CA192" s="13" t="s">
        <v>777</v>
      </c>
      <c r="CB192" s="13"/>
      <c r="CC192" s="13"/>
      <c r="CD192" s="13"/>
      <c r="CE192" s="33" t="s">
        <v>778</v>
      </c>
      <c r="CF192" s="33" t="s">
        <v>779</v>
      </c>
      <c r="CG192" s="37"/>
      <c r="CH192" s="9" t="s">
        <v>780</v>
      </c>
      <c r="CI192" s="8" t="s">
        <v>781</v>
      </c>
      <c r="CJ192" s="8" t="s">
        <v>782</v>
      </c>
      <c r="CK192" s="13" t="s">
        <v>783</v>
      </c>
      <c r="CL192" s="9" t="s">
        <v>780</v>
      </c>
      <c r="CM192" s="9" t="s">
        <v>780</v>
      </c>
      <c r="CN192" s="13" t="s">
        <v>784</v>
      </c>
      <c r="CO192" s="13" t="s">
        <v>784</v>
      </c>
      <c r="CP192" s="13" t="s">
        <v>785</v>
      </c>
      <c r="CQ192" s="8" t="s">
        <v>786</v>
      </c>
      <c r="CR192" s="8" t="s">
        <v>787</v>
      </c>
      <c r="CS192" s="8" t="s">
        <v>788</v>
      </c>
      <c r="CT192" s="8" t="s">
        <v>788</v>
      </c>
      <c r="CU192" s="13" t="s">
        <v>789</v>
      </c>
      <c r="CV192" s="8" t="s">
        <v>790</v>
      </c>
      <c r="CW192" s="8" t="s">
        <v>791</v>
      </c>
      <c r="CX192" s="8" t="s">
        <v>792</v>
      </c>
      <c r="CY192" s="8" t="s">
        <v>793</v>
      </c>
      <c r="CZ192" s="8" t="s">
        <v>793</v>
      </c>
      <c r="DA192" s="8" t="s">
        <v>793</v>
      </c>
      <c r="DN192" s="21"/>
      <c r="DR192" s="4"/>
      <c r="DS192" s="51"/>
      <c r="DY192" s="51"/>
      <c r="DZ192" s="21"/>
      <c r="EA192" s="21"/>
      <c r="EB192" s="21"/>
      <c r="EC192" s="21"/>
      <c r="ED192" s="21"/>
      <c r="EE192" s="18"/>
      <c r="EF192" s="18"/>
      <c r="EG192" s="18"/>
      <c r="EK192" s="8" t="s">
        <v>794</v>
      </c>
      <c r="EL192" s="8" t="s">
        <v>794</v>
      </c>
      <c r="EM192" s="56"/>
      <c r="EN192" s="13"/>
      <c r="EO192" s="13"/>
      <c r="EQ192" s="18"/>
      <c r="ER192" s="8" t="s">
        <v>795</v>
      </c>
      <c r="ES192" s="8" t="s">
        <v>796</v>
      </c>
      <c r="ET192" s="8" t="s">
        <v>797</v>
      </c>
      <c r="EU192" s="8" t="s">
        <v>798</v>
      </c>
      <c r="EV192" s="8" t="s">
        <v>799</v>
      </c>
      <c r="EW192" s="18"/>
      <c r="EX192" s="1" t="s">
        <v>800</v>
      </c>
      <c r="FV192" s="13"/>
    </row>
    <row r="193" spans="1:180" s="1" customFormat="1" ht="260" customHeight="1">
      <c r="A193" s="29" t="s">
        <v>801</v>
      </c>
      <c r="B193" s="1" t="s">
        <v>802</v>
      </c>
      <c r="N193" s="1" t="s">
        <v>802</v>
      </c>
      <c r="Q193" s="1" t="s">
        <v>802</v>
      </c>
      <c r="R193" s="1" t="s">
        <v>803</v>
      </c>
      <c r="S193" s="1" t="s">
        <v>803</v>
      </c>
      <c r="T193" s="1" t="s">
        <v>804</v>
      </c>
      <c r="U193" s="24" t="s">
        <v>805</v>
      </c>
      <c r="V193" s="24" t="s">
        <v>805</v>
      </c>
      <c r="W193" s="1" t="s">
        <v>806</v>
      </c>
      <c r="X193" s="1" t="s">
        <v>807</v>
      </c>
      <c r="Y193" s="1" t="s">
        <v>808</v>
      </c>
      <c r="Z193" s="1" t="s">
        <v>809</v>
      </c>
      <c r="AA193" s="1" t="s">
        <v>808</v>
      </c>
      <c r="AB193" s="1" t="s">
        <v>810</v>
      </c>
      <c r="AC193" s="1" t="s">
        <v>808</v>
      </c>
      <c r="AD193" s="1" t="s">
        <v>808</v>
      </c>
      <c r="AE193" s="1" t="s">
        <v>811</v>
      </c>
      <c r="AF193" s="1" t="s">
        <v>812</v>
      </c>
      <c r="AG193" s="1" t="s">
        <v>813</v>
      </c>
      <c r="AH193" s="1" t="s">
        <v>814</v>
      </c>
      <c r="AI193" s="1" t="s">
        <v>814</v>
      </c>
      <c r="AJ193" s="1" t="s">
        <v>815</v>
      </c>
      <c r="AK193" s="8" t="s">
        <v>816</v>
      </c>
      <c r="AL193" s="1" t="s">
        <v>817</v>
      </c>
      <c r="AM193" s="1" t="s">
        <v>817</v>
      </c>
      <c r="AN193" s="1" t="s">
        <v>818</v>
      </c>
      <c r="AO193" s="1" t="s">
        <v>818</v>
      </c>
      <c r="AP193" s="1" t="s">
        <v>819</v>
      </c>
      <c r="AQ193" s="1" t="s">
        <v>819</v>
      </c>
      <c r="AR193" s="1" t="s">
        <v>819</v>
      </c>
      <c r="AS193" s="1" t="s">
        <v>819</v>
      </c>
      <c r="AT193" s="1" t="s">
        <v>819</v>
      </c>
      <c r="AU193" s="1" t="s">
        <v>819</v>
      </c>
      <c r="AV193" s="1" t="s">
        <v>819</v>
      </c>
      <c r="AW193" s="1" t="s">
        <v>819</v>
      </c>
      <c r="AX193" s="24" t="s">
        <v>820</v>
      </c>
      <c r="AY193" s="24" t="s">
        <v>820</v>
      </c>
      <c r="AZ193" s="24" t="s">
        <v>820</v>
      </c>
      <c r="BA193" s="24" t="s">
        <v>821</v>
      </c>
      <c r="BB193" s="1" t="s">
        <v>822</v>
      </c>
      <c r="BC193" s="1" t="s">
        <v>823</v>
      </c>
      <c r="BD193" s="24" t="s">
        <v>824</v>
      </c>
      <c r="BE193" s="24" t="s">
        <v>824</v>
      </c>
      <c r="BF193" s="24" t="s">
        <v>824</v>
      </c>
      <c r="BG193" s="24" t="s">
        <v>824</v>
      </c>
      <c r="BH193" s="24" t="s">
        <v>824</v>
      </c>
      <c r="BI193" s="1" t="s">
        <v>825</v>
      </c>
      <c r="BJ193" s="1" t="s">
        <v>825</v>
      </c>
      <c r="BK193" s="1" t="s">
        <v>822</v>
      </c>
      <c r="BL193" s="1" t="s">
        <v>826</v>
      </c>
      <c r="BM193" s="1" t="s">
        <v>827</v>
      </c>
      <c r="BN193" s="1" t="s">
        <v>828</v>
      </c>
      <c r="BO193" s="1" t="s">
        <v>828</v>
      </c>
      <c r="BP193" s="1" t="s">
        <v>828</v>
      </c>
      <c r="BQ193" s="25" t="s">
        <v>829</v>
      </c>
      <c r="BR193" s="25" t="s">
        <v>830</v>
      </c>
      <c r="BS193" s="10" t="s">
        <v>831</v>
      </c>
      <c r="BT193" s="10" t="s">
        <v>832</v>
      </c>
      <c r="BU193" s="10" t="s">
        <v>832</v>
      </c>
      <c r="BV193" s="10" t="s">
        <v>833</v>
      </c>
      <c r="BW193" s="10" t="s">
        <v>833</v>
      </c>
      <c r="BX193" s="10" t="s">
        <v>833</v>
      </c>
      <c r="BY193" s="10" t="s">
        <v>834</v>
      </c>
      <c r="BZ193" s="10" t="s">
        <v>832</v>
      </c>
      <c r="CA193" s="10" t="s">
        <v>834</v>
      </c>
      <c r="CB193" s="10" t="s">
        <v>833</v>
      </c>
      <c r="CC193" s="10" t="s">
        <v>833</v>
      </c>
      <c r="CD193" s="10" t="s">
        <v>833</v>
      </c>
      <c r="CE193" s="33" t="s">
        <v>835</v>
      </c>
      <c r="CF193" s="33" t="s">
        <v>836</v>
      </c>
      <c r="CG193" s="37" t="s">
        <v>837</v>
      </c>
      <c r="CH193" s="24" t="s">
        <v>838</v>
      </c>
      <c r="CI193" s="24" t="s">
        <v>838</v>
      </c>
      <c r="CJ193" s="24" t="s">
        <v>838</v>
      </c>
      <c r="CK193" s="24" t="s">
        <v>839</v>
      </c>
      <c r="CL193" s="24" t="s">
        <v>839</v>
      </c>
      <c r="CM193" s="24" t="s">
        <v>839</v>
      </c>
      <c r="CN193" s="24" t="s">
        <v>839</v>
      </c>
      <c r="CO193" s="24" t="s">
        <v>839</v>
      </c>
      <c r="CP193" s="24" t="s">
        <v>839</v>
      </c>
      <c r="CQ193" s="1" t="s">
        <v>840</v>
      </c>
      <c r="CR193" s="1" t="s">
        <v>840</v>
      </c>
      <c r="CS193" s="1" t="s">
        <v>841</v>
      </c>
      <c r="CT193" s="1" t="s">
        <v>841</v>
      </c>
      <c r="CU193" s="10" t="s">
        <v>842</v>
      </c>
      <c r="CV193" s="1" t="s">
        <v>843</v>
      </c>
      <c r="CW193" s="1" t="s">
        <v>844</v>
      </c>
      <c r="CX193" s="1" t="s">
        <v>845</v>
      </c>
      <c r="CY193" s="1" t="s">
        <v>846</v>
      </c>
      <c r="CZ193" s="1" t="s">
        <v>846</v>
      </c>
      <c r="DA193" s="1" t="s">
        <v>846</v>
      </c>
      <c r="DB193" s="1" t="s">
        <v>847</v>
      </c>
      <c r="DC193" s="24" t="s">
        <v>805</v>
      </c>
      <c r="DD193" s="24" t="s">
        <v>805</v>
      </c>
      <c r="DE193" s="24" t="s">
        <v>805</v>
      </c>
      <c r="DF193" s="24" t="s">
        <v>805</v>
      </c>
      <c r="DG193" s="1" t="s">
        <v>848</v>
      </c>
      <c r="DH193" s="1" t="s">
        <v>849</v>
      </c>
      <c r="DI193" s="1" t="s">
        <v>850</v>
      </c>
      <c r="DJ193" s="1" t="s">
        <v>850</v>
      </c>
      <c r="DK193" s="1" t="s">
        <v>851</v>
      </c>
      <c r="DL193" s="1" t="s">
        <v>852</v>
      </c>
      <c r="DM193" s="1" t="s">
        <v>853</v>
      </c>
      <c r="DN193" s="28" t="s">
        <v>854</v>
      </c>
      <c r="DO193" s="1" t="s">
        <v>855</v>
      </c>
      <c r="DP193" s="1" t="s">
        <v>856</v>
      </c>
      <c r="DQ193" s="1" t="s">
        <v>857</v>
      </c>
      <c r="DR193" s="1" t="s">
        <v>858</v>
      </c>
      <c r="DS193" s="46" t="s">
        <v>859</v>
      </c>
      <c r="DT193" s="1" t="s">
        <v>858</v>
      </c>
      <c r="DU193" s="1" t="s">
        <v>860</v>
      </c>
      <c r="DV193" s="1" t="s">
        <v>861</v>
      </c>
      <c r="DW193" s="1" t="s">
        <v>828</v>
      </c>
      <c r="DX193" s="1" t="s">
        <v>862</v>
      </c>
      <c r="DY193" s="46" t="s">
        <v>863</v>
      </c>
      <c r="DZ193" s="28" t="s">
        <v>863</v>
      </c>
      <c r="EA193" s="28" t="s">
        <v>863</v>
      </c>
      <c r="EB193" s="28" t="s">
        <v>863</v>
      </c>
      <c r="EC193" s="28" t="s">
        <v>863</v>
      </c>
      <c r="ED193" s="28" t="s">
        <v>863</v>
      </c>
      <c r="EE193" s="1" t="s">
        <v>862</v>
      </c>
      <c r="EF193" s="1" t="s">
        <v>862</v>
      </c>
      <c r="EG193" s="1" t="s">
        <v>862</v>
      </c>
      <c r="EH193" s="1" t="s">
        <v>807</v>
      </c>
      <c r="EI193" s="1" t="s">
        <v>864</v>
      </c>
      <c r="EJ193" s="1" t="s">
        <v>807</v>
      </c>
      <c r="EK193" s="1" t="s">
        <v>865</v>
      </c>
      <c r="EL193" s="1" t="s">
        <v>866</v>
      </c>
      <c r="EM193" s="52" t="s">
        <v>867</v>
      </c>
      <c r="EN193" s="1" t="s">
        <v>807</v>
      </c>
      <c r="EO193" s="1" t="s">
        <v>807</v>
      </c>
      <c r="EP193" s="1" t="s">
        <v>868</v>
      </c>
      <c r="EQ193" s="25" t="s">
        <v>869</v>
      </c>
      <c r="ER193" s="8" t="s">
        <v>870</v>
      </c>
      <c r="ES193" s="8" t="s">
        <v>871</v>
      </c>
      <c r="ET193" s="8" t="s">
        <v>872</v>
      </c>
      <c r="EU193" s="8" t="s">
        <v>873</v>
      </c>
      <c r="EV193" s="8" t="s">
        <v>874</v>
      </c>
      <c r="EW193" s="8" t="s">
        <v>875</v>
      </c>
      <c r="EX193" s="1" t="s">
        <v>876</v>
      </c>
      <c r="EY193" s="8" t="s">
        <v>877</v>
      </c>
      <c r="EZ193" s="8" t="s">
        <v>878</v>
      </c>
      <c r="FA193" s="8" t="s">
        <v>879</v>
      </c>
      <c r="FB193" s="8" t="s">
        <v>880</v>
      </c>
      <c r="FC193" s="8" t="s">
        <v>881</v>
      </c>
      <c r="FD193" s="8" t="s">
        <v>882</v>
      </c>
      <c r="FE193" s="8" t="s">
        <v>883</v>
      </c>
      <c r="FF193" s="8" t="s">
        <v>884</v>
      </c>
      <c r="FG193" s="8" t="s">
        <v>885</v>
      </c>
      <c r="FH193" s="8" t="s">
        <v>886</v>
      </c>
      <c r="FI193" s="8" t="s">
        <v>887</v>
      </c>
      <c r="FJ193" s="8" t="s">
        <v>888</v>
      </c>
      <c r="FK193" s="8" t="s">
        <v>889</v>
      </c>
      <c r="FL193" s="8" t="s">
        <v>890</v>
      </c>
      <c r="FM193" s="8" t="s">
        <v>891</v>
      </c>
      <c r="FN193" s="8" t="s">
        <v>891</v>
      </c>
      <c r="FO193" s="8" t="s">
        <v>892</v>
      </c>
      <c r="FP193" s="8" t="s">
        <v>893</v>
      </c>
      <c r="FQ193" s="8" t="s">
        <v>893</v>
      </c>
      <c r="FR193" s="8" t="s">
        <v>894</v>
      </c>
      <c r="FS193" s="8" t="s">
        <v>894</v>
      </c>
      <c r="FT193" s="8" t="s">
        <v>895</v>
      </c>
      <c r="FU193" s="8" t="s">
        <v>887</v>
      </c>
      <c r="FV193" s="13" t="s">
        <v>896</v>
      </c>
      <c r="FW193" s="1" t="s">
        <v>897</v>
      </c>
      <c r="FX193" s="8" t="s">
        <v>898</v>
      </c>
    </row>
  </sheetData>
  <printOptions gridLines="1" gridLinesSet="0"/>
  <pageMargins left="0.75" right="0.75" top="1" bottom="1" header="0.5" footer="0.5"/>
  <pageSetup orientation="portrait" horizontalDpi="4294967292" verticalDpi="4294967292" copies="0"/>
  <headerFooter>
    <oddHeader>&amp;F</oddHeader>
    <oddFooter>Page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McGuireDevelDbaseData.xlsx</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McGuire</dc:creator>
  <cp:lastModifiedBy>James McGuire</cp:lastModifiedBy>
  <dcterms:created xsi:type="dcterms:W3CDTF">2018-09-06T18:51:51Z</dcterms:created>
  <dcterms:modified xsi:type="dcterms:W3CDTF">2018-09-06T18:52:03Z</dcterms:modified>
</cp:coreProperties>
</file>